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magoj\Documents\Web\Projekti\opcina-garcin.hr\web\fwdobjava\"/>
    </mc:Choice>
  </mc:AlternateContent>
  <bookViews>
    <workbookView xWindow="0" yWindow="0" windowWidth="28800" windowHeight="12440" tabRatio="483" activeTab="1"/>
  </bookViews>
  <sheets>
    <sheet name="Sheet2" sheetId="1" r:id="rId1"/>
    <sheet name="_TROŠKOVNIK BEZ cijena" sheetId="4" r:id="rId2"/>
  </sheets>
  <externalReferences>
    <externalReference r:id="rId3"/>
    <externalReference r:id="rId4"/>
  </externalReferences>
  <definedNames>
    <definedName name="\0" localSheetId="1">#REF!</definedName>
    <definedName name="\0">#REF!</definedName>
    <definedName name="_0" localSheetId="1">#REF!</definedName>
    <definedName name="_0">#REF!</definedName>
    <definedName name="_0_2" localSheetId="1">#REF!</definedName>
    <definedName name="_0_2">#REF!</definedName>
    <definedName name="_0_3" localSheetId="1">#REF!</definedName>
    <definedName name="_0_3">#REF!</definedName>
    <definedName name="_0_7" localSheetId="1">#REF!</definedName>
    <definedName name="_0_7">#REF!</definedName>
    <definedName name="_Fill" hidden="1">#REF!</definedName>
    <definedName name="_Key1" hidden="1">#REF!</definedName>
    <definedName name="_Key2" hidden="1">#REF!</definedName>
    <definedName name="_Sort" hidden="1">#REF!</definedName>
    <definedName name="ADRESA">#REF!</definedName>
    <definedName name="ANEX_I" localSheetId="1">#REF!</definedName>
    <definedName name="ANEX_I">#REF!</definedName>
    <definedName name="ANEX_II" localSheetId="1">#REF!</definedName>
    <definedName name="ANEX_II">#REF!</definedName>
    <definedName name="ARAP_BROJ_SIT">#REF!</definedName>
    <definedName name="ARAP_BROJ_SIT_2">#REF!</definedName>
    <definedName name="ARAP_BROJ_SIT_3">#REF!</definedName>
    <definedName name="ARAP_BROJ_SIT_7">#REF!</definedName>
    <definedName name="ATR">#REF!</definedName>
    <definedName name="ATR_2">#REF!</definedName>
    <definedName name="ATR_3">#REF!</definedName>
    <definedName name="ATR_7">#REF!</definedName>
    <definedName name="AVANS_ISPL" localSheetId="1">#REF!</definedName>
    <definedName name="AVANS_ISPL">#REF!</definedName>
    <definedName name="AVANS_MJES">#REF!</definedName>
    <definedName name="AVANS_MJES_2">#REF!</definedName>
    <definedName name="AVANS_MJES_3">#REF!</definedName>
    <definedName name="AVANS_MJES_7">#REF!</definedName>
    <definedName name="brisi">#REF!</definedName>
    <definedName name="brisi_2">#REF!</definedName>
    <definedName name="brisi_3">#REF!</definedName>
    <definedName name="brisi_7">#REF!</definedName>
    <definedName name="BROJ_KUCA" localSheetId="1">#REF!</definedName>
    <definedName name="BROJ_KUCA">#REF!</definedName>
    <definedName name="BROJ_KUCA_2" localSheetId="1">#REF!</definedName>
    <definedName name="BROJ_KUCA_2">#REF!</definedName>
    <definedName name="BROJ_KUCA_3" localSheetId="1">#REF!</definedName>
    <definedName name="BROJ_KUCA_3">#REF!</definedName>
    <definedName name="BROJ_KUCA_7" localSheetId="1">#REF!</definedName>
    <definedName name="BROJ_KUCA_7">#REF!</definedName>
    <definedName name="BROJ_LISTA" localSheetId="1">#REF!</definedName>
    <definedName name="BROJ_LISTA">#REF!</definedName>
    <definedName name="BROJ_LISTA_2" localSheetId="1">#REF!</definedName>
    <definedName name="BROJ_LISTA_2">#REF!</definedName>
    <definedName name="BROJ_LISTA_3" localSheetId="1">#REF!</definedName>
    <definedName name="BROJ_LISTA_3">#REF!</definedName>
    <definedName name="BROJ_LISTA_7" localSheetId="1">#REF!</definedName>
    <definedName name="BROJ_LISTA_7">#REF!</definedName>
    <definedName name="BROJ_SIT" localSheetId="1">#REF!</definedName>
    <definedName name="BROJ_SIT">#REF!</definedName>
    <definedName name="BROJ_UGOVORA">#REF!</definedName>
    <definedName name="cijene">#REF!</definedName>
    <definedName name="cijene_2">#REF!</definedName>
    <definedName name="cijene_3">#REF!</definedName>
    <definedName name="cijene_7">#REF!</definedName>
    <definedName name="COPY_1_4" localSheetId="1">#REF!</definedName>
    <definedName name="COPY_1_4">#REF!</definedName>
    <definedName name="COPY_1_4_2" localSheetId="1">#REF!</definedName>
    <definedName name="COPY_1_4_2">#REF!</definedName>
    <definedName name="COPY_1_4_3" localSheetId="1">#REF!</definedName>
    <definedName name="COPY_1_4_3">#REF!</definedName>
    <definedName name="COPY_1_4_7" localSheetId="1">#REF!</definedName>
    <definedName name="COPY_1_4_7">#REF!</definedName>
    <definedName name="COPY_5_8" localSheetId="1">#REF!</definedName>
    <definedName name="COPY_5_8">#REF!</definedName>
    <definedName name="COPY_5_8_2" localSheetId="1">#REF!</definedName>
    <definedName name="COPY_5_8_2">#REF!</definedName>
    <definedName name="COPY_5_8_3" localSheetId="1">#REF!</definedName>
    <definedName name="COPY_5_8_3">#REF!</definedName>
    <definedName name="COPY_5_8_7" localSheetId="1">#REF!</definedName>
    <definedName name="COPY_5_8_7">#REF!</definedName>
    <definedName name="ČDEM" localSheetId="1">#REF!</definedName>
    <definedName name="ČDEM">#REF!</definedName>
    <definedName name="DAT_SIT" localSheetId="1">#REF!</definedName>
    <definedName name="DAT_SIT">#REF!</definedName>
    <definedName name="DATOTEKA">#REF!</definedName>
    <definedName name="datum">#REF!</definedName>
    <definedName name="datum_2">#REF!</definedName>
    <definedName name="datum_3">#REF!</definedName>
    <definedName name="datum_7">#REF!</definedName>
    <definedName name="DATUM_DANAS">#REF!</definedName>
    <definedName name="DIONICE" localSheetId="1">#REF!</definedName>
    <definedName name="DIONICE">#REF!</definedName>
    <definedName name="Đ" localSheetId="1">'[2]Osn-Pod'!#REF!</definedName>
    <definedName name="Đ">'[2]Osn-Pod'!#REF!</definedName>
    <definedName name="ELW" localSheetId="1">'[2]Osn-Pod'!#REF!</definedName>
    <definedName name="ELW">'[2]Osn-Pod'!#REF!</definedName>
    <definedName name="ERER" localSheetId="1">'[2]Osn-Pod'!#REF!</definedName>
    <definedName name="ERER">'[2]Osn-Pod'!#REF!</definedName>
    <definedName name="Excel_BuiltIn_Print_Area">#REF!</definedName>
    <definedName name="Excel_BuiltIn_Print_Area_1">#REF!</definedName>
    <definedName name="Excel_BuiltIn_Print_Area_11">#REF!</definedName>
    <definedName name="Excel_BuiltIn_Print_Area_14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11">#REF!</definedName>
    <definedName name="Excel_BuiltIn_Print_Titles_14">#REF!</definedName>
    <definedName name="Excel_BuiltIn_Print_Titles_3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el_BuiltIn_Recorder">#REF!</definedName>
    <definedName name="Excel_BuiltIn_Recorder_2">#REF!</definedName>
    <definedName name="Excel_BuiltIn_Recorder_3">#REF!</definedName>
    <definedName name="Excel_BuiltIn_Recorder_7">#REF!</definedName>
    <definedName name="GLOB_RJES">#REF!</definedName>
    <definedName name="GOD_POC" localSheetId="1">#REF!</definedName>
    <definedName name="GOD_POC">#REF!</definedName>
    <definedName name="GOD_SIT" localSheetId="1">#REF!</definedName>
    <definedName name="GOD_SIT">#REF!</definedName>
    <definedName name="I">#REF!</definedName>
    <definedName name="I_2">#REF!</definedName>
    <definedName name="I_3">#REF!</definedName>
    <definedName name="I_7">#REF!</definedName>
    <definedName name="II">#REF!</definedName>
    <definedName name="II_2">#REF!</definedName>
    <definedName name="II_3">#REF!</definedName>
    <definedName name="II_7">#REF!</definedName>
    <definedName name="III">#REF!</definedName>
    <definedName name="III_2">#REF!</definedName>
    <definedName name="III_3">#REF!</definedName>
    <definedName name="III_7">#REF!</definedName>
    <definedName name="IME_DAT">#REF!</definedName>
    <definedName name="IME_DAT_2">#REF!</definedName>
    <definedName name="IME_DAT_3">#REF!</definedName>
    <definedName name="IME_DAT_7">#REF!</definedName>
    <definedName name="_xlnm.Print_Titles" localSheetId="1">'_TROŠKOVNIK BEZ cijena'!$1:$7</definedName>
    <definedName name="IV">#REF!</definedName>
    <definedName name="IV_2">#REF!</definedName>
    <definedName name="IV_3">#REF!</definedName>
    <definedName name="IV_7">#REF!</definedName>
    <definedName name="IX">#REF!</definedName>
    <definedName name="IX_2">#REF!</definedName>
    <definedName name="IX_3">#REF!</definedName>
    <definedName name="IX_7">#REF!</definedName>
    <definedName name="K" localSheetId="1">'[2]Osn-Pod'!#REF!</definedName>
    <definedName name="K">'[2]Osn-Pod'!#REF!</definedName>
    <definedName name="KONZALTING">#REF!</definedName>
    <definedName name="kopi">#REF!</definedName>
    <definedName name="KOR_IME">#REF!</definedName>
    <definedName name="KOR_IME_OCA">#REF!</definedName>
    <definedName name="KOR_PREZIME">#REF!</definedName>
    <definedName name="KUCE_U_OBRADI" localSheetId="1">#REF!</definedName>
    <definedName name="KUCE_U_OBRADI">#REF!</definedName>
    <definedName name="KUCE_U_OBRADI_2" localSheetId="1">#REF!</definedName>
    <definedName name="KUCE_U_OBRADI_2">#REF!</definedName>
    <definedName name="KUCE_U_OBRADI_3" localSheetId="1">#REF!</definedName>
    <definedName name="KUCE_U_OBRADI_3">#REF!</definedName>
    <definedName name="KUCE_U_OBRADI_7" localSheetId="1">#REF!</definedName>
    <definedName name="KUCE_U_OBRADI_7">#REF!</definedName>
    <definedName name="MJES_DIONICE">#REF!</definedName>
    <definedName name="MJES_DIONICE_2">#REF!</definedName>
    <definedName name="MJES_DIONICE_3">#REF!</definedName>
    <definedName name="MJES_DIONICE_7">#REF!</definedName>
    <definedName name="MJES_IZVR">#REF!</definedName>
    <definedName name="MJES_IZVR_2">#REF!</definedName>
    <definedName name="MJES_IZVR_3">#REF!</definedName>
    <definedName name="MJES_IZVR_7">#REF!</definedName>
    <definedName name="MJES_OBVEZNICE">#REF!</definedName>
    <definedName name="MJES_OBVEZNICE_2">#REF!</definedName>
    <definedName name="MJES_OBVEZNICE_3">#REF!</definedName>
    <definedName name="MJES_OBVEZNICE_7">#REF!</definedName>
    <definedName name="MJES_POC" localSheetId="1">#REF!</definedName>
    <definedName name="MJES_POC">#REF!</definedName>
    <definedName name="MJES_SIT" localSheetId="1">#REF!</definedName>
    <definedName name="MJES_SIT">#REF!</definedName>
    <definedName name="MJES_ZA_OBR" localSheetId="1">#REF!</definedName>
    <definedName name="MJES_ZA_OBR">#REF!</definedName>
    <definedName name="MJESTO">#REF!</definedName>
    <definedName name="NASELJE">#REF!</definedName>
    <definedName name="OBVEZNICE" localSheetId="1">#REF!</definedName>
    <definedName name="OBVEZNICE">#REF!</definedName>
    <definedName name="ODG_PROJEKTANT" localSheetId="1">#REF!</definedName>
    <definedName name="ODG_PROJEKTANT">#REF!</definedName>
    <definedName name="P" localSheetId="1">'[2]Osn-Pod'!#REF!</definedName>
    <definedName name="P">'[2]Osn-Pod'!#REF!</definedName>
    <definedName name="pie">#REF!</definedName>
    <definedName name="_xlnm.Print_Area" localSheetId="1">'_TROŠKOVNIK BEZ cijena'!$A$1:$M$356</definedName>
    <definedName name="_xlnm.Print_Area">#REF!</definedName>
    <definedName name="Područje_Ispisa">#REF!</definedName>
    <definedName name="Područje_Ispisa_2">#REF!</definedName>
    <definedName name="Područje_Ispisa_3">#REF!</definedName>
    <definedName name="Područje_Ispisa_7">#REF!</definedName>
    <definedName name="POVR_IV">#REF!</definedName>
    <definedName name="PREDH_SIT">#REF!</definedName>
    <definedName name="PREDH_SIT_2">#REF!</definedName>
    <definedName name="PREDH_SIT_3">#REF!</definedName>
    <definedName name="PREDH_SIT_7">#REF!</definedName>
    <definedName name="Print_Area_2">#REF!</definedName>
    <definedName name="Print_Area_3">#REF!</definedName>
    <definedName name="Print_Area_7">#REF!</definedName>
    <definedName name="Print_tritles">#REF!</definedName>
    <definedName name="Print_tritles_2">#REF!</definedName>
    <definedName name="Print_tritles_3">#REF!</definedName>
    <definedName name="Print_tritles_7">#REF!</definedName>
    <definedName name="printa">#REF!</definedName>
    <definedName name="printa_2">#REF!</definedName>
    <definedName name="printa_3">#REF!</definedName>
    <definedName name="printa_7">#REF!</definedName>
    <definedName name="PRIV_SIT_II">#REF!</definedName>
    <definedName name="PRIV_SIT_II_2">#REF!</definedName>
    <definedName name="PRIV_SIT_II_3">#REF!</definedName>
    <definedName name="PRIV_SIT_II_7">#REF!</definedName>
    <definedName name="PRO_KRAJ_RADA" localSheetId="1">#REF!</definedName>
    <definedName name="PRO_KRAJ_RADA">#REF!</definedName>
    <definedName name="PROJEKTANT1">#REF!</definedName>
    <definedName name="PROJEKTANT2">#REF!</definedName>
    <definedName name="RED_BR_SIT" localSheetId="1">#REF!</definedName>
    <definedName name="RED_BR_SIT">#REF!</definedName>
    <definedName name="SIFRA">#REF!</definedName>
    <definedName name="SIFRA_UPUTE">#REF!</definedName>
    <definedName name="SIT_BROJ" localSheetId="1">#REF!</definedName>
    <definedName name="SIT_BROJ">#REF!</definedName>
    <definedName name="_xlnm.Recorder">#REF!</definedName>
    <definedName name="TEK_RACUN" localSheetId="1">#REF!</definedName>
    <definedName name="TEK_RACUN">#REF!</definedName>
    <definedName name="UGOV_AVANS" localSheetId="1">#REF!</definedName>
    <definedName name="UGOV_AVANS">#REF!</definedName>
    <definedName name="UGOV_KRAJ_RADA" localSheetId="1">#REF!</definedName>
    <definedName name="UGOV_KRAJ_RADA">#REF!</definedName>
    <definedName name="UGOV_POC_RADA" localSheetId="1">#REF!</definedName>
    <definedName name="UGOV_POC_RADA">#REF!</definedName>
    <definedName name="v">#REF!</definedName>
    <definedName name="VI">#REF!</definedName>
    <definedName name="VI_2">#REF!</definedName>
    <definedName name="VI_3">#REF!</definedName>
    <definedName name="VI_7">#REF!</definedName>
    <definedName name="VII">#REF!</definedName>
    <definedName name="VII_2">#REF!</definedName>
    <definedName name="VII_3">#REF!</definedName>
    <definedName name="VII_7">#REF!</definedName>
    <definedName name="VIII">#REF!</definedName>
    <definedName name="VIII_2">#REF!</definedName>
    <definedName name="VIII_3">#REF!</definedName>
    <definedName name="VIII_7">#REF!</definedName>
    <definedName name="VRSTA_SIT" localSheetId="1">#REF!</definedName>
    <definedName name="VRSTA_SIT">#REF!</definedName>
    <definedName name="WKS" localSheetId="1">'[2]Osn-Pod'!#REF!</definedName>
    <definedName name="WKS">'[2]Osn-Pod'!#REF!</definedName>
    <definedName name="X">#REF!</definedName>
    <definedName name="X_2">#REF!</definedName>
    <definedName name="X_3">#REF!</definedName>
    <definedName name="X_7">#REF!</definedName>
    <definedName name="XI">#REF!</definedName>
    <definedName name="XI_2">#REF!</definedName>
    <definedName name="XI_3">#REF!</definedName>
    <definedName name="XI_7">#REF!</definedName>
    <definedName name="XII">#REF!</definedName>
    <definedName name="XII_2">#REF!</definedName>
    <definedName name="XII_3">#REF!</definedName>
    <definedName name="XII_7">#REF!</definedName>
    <definedName name="XIII">#REF!</definedName>
    <definedName name="XIII_2">#REF!</definedName>
    <definedName name="XIII_3">#REF!</definedName>
    <definedName name="XIII_7">#REF!</definedName>
    <definedName name="XIV">#REF!</definedName>
    <definedName name="XIV_2">#REF!</definedName>
    <definedName name="XIV_3">#REF!</definedName>
    <definedName name="XIV_7">#REF!</definedName>
    <definedName name="XV">#REF!</definedName>
    <definedName name="XV_2">#REF!</definedName>
    <definedName name="XV_3">#REF!</definedName>
    <definedName name="XV_7">#REF!</definedName>
    <definedName name="XX">#REF!</definedName>
    <definedName name="XX_2">#REF!</definedName>
    <definedName name="XX_3">#REF!</definedName>
    <definedName name="XX_7">#REF!</definedName>
    <definedName name="XXX">#REF!</definedName>
    <definedName name="XXX_2">#REF!</definedName>
    <definedName name="XXX_3">#REF!</definedName>
    <definedName name="XXX_7">#REF!</definedName>
    <definedName name="xyz">#REF!</definedName>
    <definedName name="xyz_2">#REF!</definedName>
    <definedName name="xyz_3">#REF!</definedName>
    <definedName name="xyz_7">#REF!</definedName>
    <definedName name="ZAP" localSheetId="1">#REF!</definedName>
    <definedName name="ZAP">#REF!</definedName>
  </definedNames>
  <calcPr calcId="171027" fullCalcOnLoad="1"/>
</workbook>
</file>

<file path=xl/calcChain.xml><?xml version="1.0" encoding="utf-8"?>
<calcChain xmlns="http://schemas.openxmlformats.org/spreadsheetml/2006/main">
  <c r="B353" i="4" l="1"/>
  <c r="C347" i="4"/>
  <c r="C345" i="4"/>
  <c r="C343" i="4"/>
  <c r="C341" i="4"/>
  <c r="C339" i="4"/>
  <c r="C337" i="4"/>
  <c r="C335" i="4"/>
  <c r="C333" i="4"/>
  <c r="B333" i="4"/>
  <c r="B335" i="4"/>
  <c r="B337" i="4" s="1"/>
  <c r="B339" i="4" s="1"/>
  <c r="B341" i="4" s="1"/>
  <c r="B343" i="4" s="1"/>
  <c r="C325" i="4"/>
  <c r="B325" i="4"/>
  <c r="C323" i="4"/>
  <c r="C321" i="4"/>
  <c r="C319" i="4"/>
  <c r="C317" i="4"/>
  <c r="C353" i="4" s="1"/>
  <c r="C315" i="4"/>
  <c r="C313" i="4"/>
  <c r="C311" i="4"/>
  <c r="C309" i="4"/>
  <c r="C307" i="4"/>
  <c r="C305" i="4"/>
  <c r="B305" i="4"/>
  <c r="B307" i="4" s="1"/>
  <c r="B309" i="4" s="1"/>
  <c r="B311" i="4" s="1"/>
  <c r="B313" i="4" s="1"/>
  <c r="B315" i="4" s="1"/>
  <c r="E300" i="4"/>
  <c r="N298" i="4"/>
  <c r="B297" i="4"/>
  <c r="A297" i="4"/>
  <c r="N296" i="4"/>
  <c r="A295" i="4"/>
  <c r="N294" i="4"/>
  <c r="A293" i="4"/>
  <c r="N291" i="4"/>
  <c r="E287" i="4"/>
  <c r="A283" i="4"/>
  <c r="E279" i="4"/>
  <c r="A278" i="4"/>
  <c r="B277" i="4"/>
  <c r="B278" i="4" s="1"/>
  <c r="A277" i="4"/>
  <c r="N276" i="4"/>
  <c r="N267" i="4"/>
  <c r="A265" i="4"/>
  <c r="E273" i="4" s="1"/>
  <c r="N259" i="4"/>
  <c r="A257" i="4"/>
  <c r="E263" i="4" s="1"/>
  <c r="A251" i="4"/>
  <c r="A250" i="4"/>
  <c r="B249" i="4"/>
  <c r="B250" i="4" s="1"/>
  <c r="A247" i="4"/>
  <c r="A248" i="4"/>
  <c r="E255" i="4" s="1"/>
  <c r="N246" i="4"/>
  <c r="A243" i="4"/>
  <c r="B241" i="4"/>
  <c r="B243" i="4"/>
  <c r="A241" i="4"/>
  <c r="N240" i="4"/>
  <c r="A239" i="4"/>
  <c r="N238" i="4"/>
  <c r="N237" i="4"/>
  <c r="N236" i="4"/>
  <c r="N235" i="4"/>
  <c r="N234" i="4"/>
  <c r="N233" i="4"/>
  <c r="A232" i="4"/>
  <c r="A245" i="4" s="1"/>
  <c r="N229" i="4"/>
  <c r="A227" i="4"/>
  <c r="A225" i="4"/>
  <c r="N219" i="4"/>
  <c r="A217" i="4"/>
  <c r="N216" i="4"/>
  <c r="N215" i="4"/>
  <c r="N214" i="4"/>
  <c r="N213" i="4"/>
  <c r="N212" i="4"/>
  <c r="N211" i="4"/>
  <c r="A210" i="4"/>
  <c r="A208" i="4"/>
  <c r="N207" i="4"/>
  <c r="N206" i="4"/>
  <c r="N205" i="4"/>
  <c r="N204" i="4"/>
  <c r="N203" i="4"/>
  <c r="N202" i="4"/>
  <c r="N201" i="4"/>
  <c r="N200" i="4"/>
  <c r="A199" i="4"/>
  <c r="N197" i="4"/>
  <c r="A196" i="4"/>
  <c r="A192" i="4"/>
  <c r="N191" i="4"/>
  <c r="N190" i="4"/>
  <c r="N189" i="4"/>
  <c r="N188" i="4"/>
  <c r="N187" i="4"/>
  <c r="N186" i="4"/>
  <c r="N185" i="4"/>
  <c r="N184" i="4"/>
  <c r="N183" i="4"/>
  <c r="N182" i="4"/>
  <c r="B181" i="4"/>
  <c r="A181" i="4"/>
  <c r="N180" i="4"/>
  <c r="N173" i="4"/>
  <c r="B164" i="4"/>
  <c r="B168" i="4" s="1"/>
  <c r="B129" i="4"/>
  <c r="B140" i="4" s="1"/>
  <c r="B142" i="4" s="1"/>
  <c r="B145" i="4" s="1"/>
  <c r="B148" i="4" s="1"/>
  <c r="B151" i="4" s="1"/>
  <c r="B154" i="4" s="1"/>
  <c r="B157" i="4" s="1"/>
  <c r="B121" i="4"/>
  <c r="B114" i="4"/>
  <c r="B110" i="4"/>
  <c r="B111" i="4" s="1"/>
  <c r="B112" i="4" s="1"/>
  <c r="B102" i="4"/>
  <c r="B106" i="4"/>
  <c r="B107" i="4" s="1"/>
  <c r="B108" i="4" s="1"/>
  <c r="B87" i="4"/>
  <c r="B88" i="4"/>
  <c r="B89" i="4"/>
  <c r="B90" i="4" s="1"/>
  <c r="N86" i="4"/>
  <c r="B81" i="4"/>
  <c r="B72" i="4"/>
  <c r="B73" i="4" s="1"/>
  <c r="B77" i="4" s="1"/>
  <c r="B80" i="4" s="1"/>
  <c r="B65" i="4"/>
  <c r="A62" i="4"/>
  <c r="C56" i="4"/>
  <c r="C54" i="4"/>
  <c r="C52" i="4"/>
  <c r="C50" i="4"/>
  <c r="B50" i="4"/>
  <c r="B52" i="4"/>
  <c r="B54" i="4"/>
  <c r="B56" i="4" s="1"/>
  <c r="E45" i="4"/>
  <c r="A44" i="4"/>
  <c r="B42" i="4"/>
  <c r="B44" i="4" s="1"/>
  <c r="A42" i="4"/>
  <c r="N41" i="4"/>
  <c r="B34" i="4"/>
  <c r="B36" i="4" s="1"/>
  <c r="B30" i="4"/>
  <c r="N29" i="4"/>
  <c r="B17" i="4"/>
  <c r="A14" i="4"/>
  <c r="A20" i="4" s="1"/>
  <c r="M3" i="4"/>
  <c r="M1" i="4"/>
  <c r="G1" i="4"/>
  <c r="E66" i="4"/>
  <c r="A261" i="4"/>
  <c r="A269" i="4"/>
  <c r="A271" i="4"/>
  <c r="A270" i="4"/>
  <c r="B137" i="4"/>
  <c r="A249" i="4"/>
  <c r="A17" i="4"/>
  <c r="E18" i="4"/>
  <c r="B192" i="4"/>
  <c r="B196" i="4" s="1"/>
  <c r="B208" i="4"/>
  <c r="B210" i="4"/>
  <c r="B217" i="4"/>
  <c r="B225" i="4" s="1"/>
  <c r="B227" i="4" s="1"/>
  <c r="B232" i="4" s="1"/>
  <c r="A65" i="4"/>
  <c r="A68" i="4"/>
  <c r="A81" i="4" s="1"/>
  <c r="A72" i="4"/>
  <c r="A77" i="4"/>
  <c r="A84" i="4"/>
  <c r="A108" i="4" s="1"/>
  <c r="A71" i="4"/>
  <c r="A80" i="4"/>
  <c r="A109" i="4"/>
  <c r="A113" i="4"/>
  <c r="A94" i="4"/>
  <c r="A112" i="4"/>
  <c r="A107" i="4"/>
  <c r="A111" i="4"/>
  <c r="E116" i="4" s="1"/>
  <c r="A88" i="4"/>
  <c r="A118" i="4"/>
  <c r="A164" i="4" s="1"/>
  <c r="A87" i="4"/>
  <c r="A171" i="4"/>
  <c r="A174" i="4" s="1"/>
  <c r="A154" i="4"/>
  <c r="B91" i="4" l="1"/>
  <c r="B92" i="4"/>
  <c r="B93" i="4" s="1"/>
  <c r="B199" i="4"/>
  <c r="B239" i="4" s="1"/>
  <c r="B245" i="4"/>
  <c r="B247" i="4" s="1"/>
  <c r="B345" i="4"/>
  <c r="B347" i="4"/>
  <c r="A23" i="4"/>
  <c r="A27" i="4"/>
  <c r="B319" i="4"/>
  <c r="B317" i="4"/>
  <c r="A140" i="4"/>
  <c r="A129" i="4"/>
  <c r="E169" i="4"/>
  <c r="A160" i="4"/>
  <c r="A148" i="4"/>
  <c r="A102" i="4"/>
  <c r="A106" i="4" s="1"/>
  <c r="A110" i="4" s="1"/>
  <c r="A73" i="4"/>
  <c r="E177" i="4"/>
  <c r="A137" i="4"/>
  <c r="A121" i="4"/>
  <c r="A142" i="4"/>
  <c r="A145" i="4" l="1"/>
  <c r="A151" i="4"/>
  <c r="A157" i="4"/>
  <c r="E37" i="4"/>
  <c r="A30" i="4"/>
</calcChain>
</file>

<file path=xl/sharedStrings.xml><?xml version="1.0" encoding="utf-8"?>
<sst xmlns="http://schemas.openxmlformats.org/spreadsheetml/2006/main" count="450" uniqueCount="217">
  <si>
    <t xml:space="preserve">  INVESTITOR</t>
  </si>
  <si>
    <t xml:space="preserve">  NARUČITELJ</t>
  </si>
  <si>
    <t xml:space="preserve">  PROJEKTA </t>
  </si>
  <si>
    <t xml:space="preserve">  GRAĐEVINA</t>
  </si>
  <si>
    <t xml:space="preserve">  SADRŽAJ</t>
  </si>
  <si>
    <t xml:space="preserve">  ZOP.</t>
  </si>
  <si>
    <t xml:space="preserve">  BROJ  T.D.</t>
  </si>
  <si>
    <t>VODITELJ PROJEKTA</t>
  </si>
  <si>
    <t>Dražen LEKO, dipl.ing.građ.</t>
  </si>
  <si>
    <t xml:space="preserve">  PROJEKTANT</t>
  </si>
  <si>
    <t xml:space="preserve">  DIREKTOR</t>
  </si>
  <si>
    <t>DATUM IZRADE</t>
  </si>
  <si>
    <t xml:space="preserve">SURADNICI </t>
  </si>
  <si>
    <t>REVIZIJA</t>
  </si>
  <si>
    <t xml:space="preserve">  INVESTITOR  :</t>
  </si>
  <si>
    <t>ZOP</t>
  </si>
  <si>
    <t xml:space="preserve">  GRAĐEVINA  :</t>
  </si>
  <si>
    <t>T.D.</t>
  </si>
  <si>
    <t>List br:</t>
  </si>
  <si>
    <t>GEODETSKI RADOVI</t>
  </si>
  <si>
    <t>količina</t>
  </si>
  <si>
    <t>jed. cijena</t>
  </si>
  <si>
    <t>ukup cijena</t>
  </si>
  <si>
    <t>paušal</t>
  </si>
  <si>
    <t xml:space="preserve">UKUPNO ZA </t>
  </si>
  <si>
    <t>PRIPREMNI RADOVI, DEMONTAŽE I RUŠENJA</t>
  </si>
  <si>
    <t>m</t>
  </si>
  <si>
    <t>m2</t>
  </si>
  <si>
    <t>Demontaža rubnjaka. Stavka podrazumjeva demontažu, utovar i odvoz materijala na privremenu deponiju udaljenosti do 30 m, te sav rad i sredstva za rad.</t>
  </si>
  <si>
    <t>Razbijanje betonskog okna. Stavka podrazumijeva razbijanje postojećeg okna, usitnjavanje, utovar, odvoz materijala na deponiju udaljenosti do 5 km, deponiranje i troškove deponiranja.</t>
  </si>
  <si>
    <t>a) vodovodnog okna dimenzija 2,5*2,5*1,5 m</t>
  </si>
  <si>
    <t>kom</t>
  </si>
  <si>
    <t>b) vodovodnog okna dimenzija 1,25*2,25*1,6m</t>
  </si>
  <si>
    <t>c) revizionog okna kanalizacije dimenzija 1*1*2,2 m</t>
  </si>
  <si>
    <t>Demontaža cijevi vanjskog razvoda kanalizacije, vodovoda i hidrantskog voda. Stavka podrazumijeva demontažu cijevi, utovar, i odvoz na deponiju udaljenosti do 5 km te troškove deponiranja.</t>
  </si>
  <si>
    <t>a) vodovodnih i cijevi hidrantskog voda DN 100</t>
  </si>
  <si>
    <t>b) kanalizacijskih cijevi DN 80</t>
  </si>
  <si>
    <t>Demontaža nadzemnog hidranta. Stavka podrazumjeva demontažu, utovar i odvoz na privremenu deponiju udaljenosti do 30 m, te sav rad i sredstva za rad.</t>
  </si>
  <si>
    <r>
      <t>Probijanje (štemanje) otvora u stijenkama (debljine cca 15 cm) postojećih betonskih okana za prodor novih instalacija. Prodori su do 0,4 m</t>
    </r>
    <r>
      <rPr>
        <vertAlign val="superscript"/>
        <sz val="12"/>
        <rFont val="Arial CE"/>
        <family val="2"/>
        <charset val="238"/>
      </rPr>
      <t>2</t>
    </r>
    <r>
      <rPr>
        <sz val="12"/>
        <rFont val="Arial CE"/>
        <family val="2"/>
        <charset val="238"/>
      </rPr>
      <t xml:space="preserve">. Stavka podrazumijeva probijanje otvora, utovar, i odvoz na deponiju udaljenosti do 5 km te troškove deponiranja. </t>
    </r>
  </si>
  <si>
    <t>UKUPNO ZA 2.</t>
  </si>
  <si>
    <t>ZEMLJANI RADOVI</t>
  </si>
  <si>
    <r>
      <t>m</t>
    </r>
    <r>
      <rPr>
        <vertAlign val="superscript"/>
        <sz val="12"/>
        <rFont val="Arial CE"/>
        <family val="2"/>
        <charset val="238"/>
      </rPr>
      <t>3</t>
    </r>
  </si>
  <si>
    <r>
      <t>m</t>
    </r>
    <r>
      <rPr>
        <vertAlign val="superscript"/>
        <sz val="12"/>
        <rFont val="Arial"/>
        <family val="2"/>
        <charset val="238"/>
      </rPr>
      <t>3</t>
    </r>
  </si>
  <si>
    <t>Zatrpavanje drenažnog jarka kamenom (veličina zrna -32-64 mm), bez organskih primjesa do 20 cm ispod uređene razine terena . Stavka podrazumjeva zatrpavanje uz nabijanje u slojevima od 30 cm, u cijenu uključena nabava, dobava i ugradnja, te sav rad i sredstva za rad.</t>
  </si>
  <si>
    <t>BETONSKI RADOVI</t>
  </si>
  <si>
    <t>-</t>
  </si>
  <si>
    <t>a/ beton C 25/30</t>
  </si>
  <si>
    <t>b/ oplata</t>
  </si>
  <si>
    <r>
      <t>m</t>
    </r>
    <r>
      <rPr>
        <vertAlign val="superscript"/>
        <sz val="12"/>
        <rFont val="Arial"/>
        <family val="2"/>
        <charset val="238"/>
      </rPr>
      <t>2</t>
    </r>
  </si>
  <si>
    <t>c/ poklopac 60x60 cm, za lako prometno opterećenje</t>
  </si>
  <si>
    <t>d/ poklopac 60x60 cm, za teško prometno opterećenje</t>
  </si>
  <si>
    <t>d/ ljevanoželjezne penjalice, okruglo željezo promjer 20 mm, L=0,8m</t>
  </si>
  <si>
    <t>f/  rešetka slivnika, 60x60 cm</t>
  </si>
  <si>
    <t xml:space="preserve">e/ slivna rešetka 60*60 cm, za teško prometno opterećenje, </t>
  </si>
  <si>
    <t>Nabava, dovoz i ugradnja betonskih perforiranih cijevi za izvedbu upojnog bunara sa poklopcima za lako prometno opterećenje. Stavka podrazumjeva dobavu i ugradnju cijevi i poklopca, uz sav potreban rad i sredstva za rad. Armatura obračunata u posebnoj stavci.</t>
  </si>
  <si>
    <r>
      <t xml:space="preserve">a cijevi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>80, perforirane</t>
    </r>
  </si>
  <si>
    <t>b/ poklopac 60x60 cm, za lako prometno opterećenje</t>
  </si>
  <si>
    <t>ARMIRAČKI RADOVI</t>
  </si>
  <si>
    <t>Nabava, čišćenje, siječenje, savijanje i ugradnja armature. Količine armature dane ovim troškovnikom su projektantske, točne količine utvrditi građevinskom knjigom!</t>
  </si>
  <si>
    <t>a) RA 500/560-2</t>
  </si>
  <si>
    <t>kg</t>
  </si>
  <si>
    <t>b) MAG</t>
  </si>
  <si>
    <t>INSTALATERSKI RADOVI</t>
  </si>
  <si>
    <r>
      <t xml:space="preserve">b/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160</t>
    </r>
  </si>
  <si>
    <r>
      <t xml:space="preserve">c/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200</t>
    </r>
  </si>
  <si>
    <r>
      <t xml:space="preserve">d/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250</t>
    </r>
  </si>
  <si>
    <r>
      <t xml:space="preserve">e/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315</t>
    </r>
  </si>
  <si>
    <r>
      <t xml:space="preserve">f/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400</t>
    </r>
  </si>
  <si>
    <r>
      <t xml:space="preserve">g/  cijev </t>
    </r>
    <r>
      <rPr>
        <sz val="12"/>
        <rFont val="Symbol"/>
        <family val="1"/>
        <charset val="2"/>
      </rPr>
      <t xml:space="preserve">f </t>
    </r>
    <r>
      <rPr>
        <sz val="12"/>
        <rFont val="Arial CE"/>
        <family val="2"/>
        <charset val="238"/>
      </rPr>
      <t>500</t>
    </r>
  </si>
  <si>
    <r>
      <t xml:space="preserve">a/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50</t>
    </r>
  </si>
  <si>
    <r>
      <t xml:space="preserve">b/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100</t>
    </r>
  </si>
  <si>
    <r>
      <t xml:space="preserve">a/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100</t>
    </r>
  </si>
  <si>
    <t>Polaganje cijevi i fazonskih komada iz PVC, u podu ili u zidu. Stavka podrazumjeva nabavu, dobavu cijevi i fazonskih komada, ugradnju , brtvljenje spojeva,  te sav potreban rad i sredstva za rad.</t>
  </si>
  <si>
    <r>
      <t xml:space="preserve">b/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75</t>
    </r>
  </si>
  <si>
    <r>
      <t xml:space="preserve">c/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</t>
    </r>
  </si>
  <si>
    <r>
      <t xml:space="preserve">d/ 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50-90°</t>
    </r>
  </si>
  <si>
    <r>
      <t xml:space="preserve">e/ 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50-45°</t>
    </r>
  </si>
  <si>
    <r>
      <t xml:space="preserve">f/ 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50-45°</t>
    </r>
  </si>
  <si>
    <r>
      <t xml:space="preserve">g/  sifon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75</t>
    </r>
  </si>
  <si>
    <r>
      <t xml:space="preserve">h/  koljenov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75-45°</t>
    </r>
  </si>
  <si>
    <t>Ugradnja podnih slivnika 110 mm. U cijenu su uključene vrijednosti svih radova i materijala.</t>
  </si>
  <si>
    <t>Ugradnja podnih kanala koji se sastoje od podnih kanalskih rešetki širine 80 cm i L-profila 30x30. U cijenu su uključene vrijednosti svih radova i materijala.</t>
  </si>
  <si>
    <r>
      <t xml:space="preserve">b/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>100/90</t>
    </r>
  </si>
  <si>
    <r>
      <t xml:space="preserve">b/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>315/45</t>
    </r>
  </si>
  <si>
    <r>
      <t xml:space="preserve">c/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315/45</t>
    </r>
  </si>
  <si>
    <r>
      <t xml:space="preserve">d/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315/90</t>
    </r>
  </si>
  <si>
    <r>
      <t xml:space="preserve">E/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>315/90</t>
    </r>
  </si>
  <si>
    <t>Polaganje cijevi i fazonskih komada iz PVC- SN 2, DN 315, tip kao ALPRO-ATT na pripremljenu posteljicu, dno u padu min 1%,svi spojevi na kolčak. Stavka podrazumjeva nabavu, dobavu cijevi, fazonskih komada i ostalog potrebnog materijala, raznošenje duž rov</t>
  </si>
  <si>
    <r>
      <t xml:space="preserve">a/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315</t>
    </r>
  </si>
  <si>
    <t>Nabava, dobava i ugradnja gotovog slivnika DN 400, od PE-HD sa poklopcem sa provjetravanjem- za teško prometno opterećenje, betonskim prstenom, betonskim temeljem za prsten (h=20 cm),  pjeskolovom, umetkom za cijev DN 160, te ostalim potrebnim spojnim sre</t>
  </si>
  <si>
    <t>Nabava, dobava i ugradnja gotovog revizionog okna dimenzija promjera 40 cm, dubine1,5-2,3m, sa gibljivim umetcima za cijev DN 315, te ostalim potrebnim spojnim sredstvima i materijalom, tip kao VARIODRAN, AL-COR . U cijenu su uključene nabava, dobava i ug</t>
  </si>
  <si>
    <t>a/  poklopac za teško prometno opterećenje</t>
  </si>
  <si>
    <t>b/  poklopac za lako prometno opterećenje</t>
  </si>
  <si>
    <t>Nabava, dobava i ugradnja kompletnog upojnog bunara od betonskih cijevi promjera 80 cm, dubine 2,9-3,5 cm, uz ispunu šljunkom prema filterskom pravilu te umetkom za cijev DN 315, te ostalim potrebnim spojnim sredstvima, poklopcima za lako promeno optereće</t>
  </si>
  <si>
    <r>
      <t xml:space="preserve">i/ 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110-90°</t>
    </r>
  </si>
  <si>
    <r>
      <t xml:space="preserve">j/  koljeno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110-45°</t>
    </r>
  </si>
  <si>
    <r>
      <t xml:space="preserve">k/ 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110/75-45°</t>
    </r>
  </si>
  <si>
    <r>
      <t xml:space="preserve">l/ 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110/110-45°</t>
    </r>
  </si>
  <si>
    <r>
      <t xml:space="preserve">m/ 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110/110-90°</t>
    </r>
  </si>
  <si>
    <r>
      <t xml:space="preserve">n/  račva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110/50-90°</t>
    </r>
  </si>
  <si>
    <t>Polaganje cijevi i fazonskih komada iz PVC, na pripremljenu posteljicu. Stavka podrazumjeva nabavu, dobavu cijevi i fazonskih komada, ugradnju , brtvljenje spojeva,  te sav potreban rad i sredstva za rad.  Napomena:  Ova stavka se izvodi samo ako rezultat</t>
  </si>
  <si>
    <r>
      <t xml:space="preserve">a/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110</t>
    </r>
  </si>
  <si>
    <t xml:space="preserve">Izvedba vodomjernog okna vanjskih dimenzija 1,4*1,65*1,35 m iz betona MB 20  sa poklopcem za lako prometno opterećenje dim 60*60 cm i penjalicama (3 kom). </t>
  </si>
  <si>
    <t>Polaganje PE cijevi i fazonskih komada na pripremljenu posteljicu. Stavka podrazumjeva nabavu, dobavu cijevi i fazonskih komada, ugradnju spojnica, brtvljenje spojeva,  te sav potreban rad i sredstva za rad. Napomena ova stavka se neizvodi ako se investitor odluči izvesti prethodnu stavku.</t>
  </si>
  <si>
    <r>
      <t xml:space="preserve">a/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800</t>
    </r>
  </si>
  <si>
    <t xml:space="preserve">Polaganje  PEHD poluperforirane cijevi i fazonskih komada na pripremljenu posteljicu za izvedbu drenaže. Stavka podrazumjeva nabavu, dovoz cijevi i fazonskih komada, ugradnju,  te sav potreban rad i sredstva za rad. </t>
  </si>
  <si>
    <t xml:space="preserve">Nabava, dovoz i montaža nadzemnog hidranta DN 80 s lomljivim trupom, tip kao V4-17,Metalska industrija Varaždin, sve sa potrebnim atestima. Stavka podrazumjeva nabavu, dovoz nadzemnih hidranata i fazonskih komada, ugradnju, brtvljenje spojeva,  te sav potreban rad i sredstva za rad. </t>
  </si>
  <si>
    <r>
      <t xml:space="preserve">Nabava, dovoz i montaža samostojećeg hidrantskog ormara </t>
    </r>
    <r>
      <rPr>
        <u/>
        <sz val="12"/>
        <rFont val="Arial CE"/>
        <family val="2"/>
        <charset val="238"/>
      </rPr>
      <t>sa opremom</t>
    </r>
    <r>
      <rPr>
        <sz val="12"/>
        <rFont val="Arial CE"/>
        <family val="2"/>
        <charset val="238"/>
      </rPr>
      <t xml:space="preserve"> za nadzemni hidrant DN 80. Stavka podrazumjeva nabavu dovoz i montažu hidr. orm., materijala za montažu, opreme u hidr. ormaru. Ormar pozicionirati do 10 m od hidranta.</t>
    </r>
  </si>
  <si>
    <t>ZIDARSKI RADOVI</t>
  </si>
  <si>
    <t>Zidanje zida, kao zaštite hidroizolacije d=10 cm, od  opeke u cementom mortu M-10. Stavka podrazumjeva nabavu i dovoz ugradbu i ugradnju materijala, potrebnu radnu skelu uz sav potreban rad i sredstva za rad.</t>
  </si>
  <si>
    <t>IZOLATERSKI RADOVI</t>
  </si>
  <si>
    <t>OSTALI RADOVI</t>
  </si>
  <si>
    <r>
      <t xml:space="preserve">Hladna tlačna proba kompletne instalacije vode i  razvoda hidranta tlakom od 10 bara u trajanju najmanje 24 sata, uz izradu zapisnika od strane </t>
    </r>
    <r>
      <rPr>
        <u/>
        <sz val="12"/>
        <rFont val="Arial CE"/>
        <family val="2"/>
        <charset val="238"/>
      </rPr>
      <t>ovlaštene</t>
    </r>
    <r>
      <rPr>
        <sz val="12"/>
        <rFont val="Arial CE"/>
        <family val="2"/>
        <charset val="238"/>
      </rPr>
      <t xml:space="preserve"> organizacije, ispiranje i dezinfekciju mreže. U cijenu su uključene vrijednosti svih radova i materijala.</t>
    </r>
  </si>
  <si>
    <t>PROJEKT NISKOGRADNJE</t>
  </si>
  <si>
    <t>Strojni široki iskop u tlu III i IV kategorije, dubina iskopa do 50 cm, prema profilima iz projekta. Stavka obuhvaća strojni iskop, utovar, odvoz na  gradsku deponiju, istovar, deponiranje i troškove deponiranja te sav rad i sredstva za rad. Obračun po m3 iskopa u zbijenom stanju. Konačnu debljinu utvrđuje na terenu nadzorni inženjer.</t>
  </si>
  <si>
    <t>a) dubine 100 cm, širine 50 cm, za hidrantski vod</t>
  </si>
  <si>
    <t>b) dubine100 cm, širine 50 cm, za vodovod</t>
  </si>
  <si>
    <t>c) dubine 40 cm, širine 50 cm za sanitarnu kanalizaciju</t>
  </si>
  <si>
    <t>e) dubine 40 cm, širine 50 cm za drenažnu cijev uzvanjski rub Abplatoa</t>
  </si>
  <si>
    <t>f) dubine 60 cm, širine 50 cm za TK infrastrukturu</t>
  </si>
  <si>
    <t>g) dubine 60 cm, širine 50 cm za polaganje elektrokabela</t>
  </si>
  <si>
    <t>h) dubine 60 cm, širine 50 cm za polaganje instalacije grijanja</t>
  </si>
  <si>
    <t>b) 110x275x205 cm, separator</t>
  </si>
  <si>
    <t>c) 160x160x80cm, šahte elektroinstalacija</t>
  </si>
  <si>
    <t>Izrada posteljice d=10 cm od pijeska za polaganje cijevi. Stavka podrazumijeva nabavu, dovoz i ugradnju pijeska te rad i sredstva za rad.</t>
  </si>
  <si>
    <t>Izrada posteljice d=10 cm od šljunka ispod revizionih okana, priključnih okana, separatora i šahti elektroinstalacija. Stavka podrazumijeva nabavu, dovoz i ugradnju šljunka te rad i sredstva za rad.</t>
  </si>
  <si>
    <t xml:space="preserve">Izrada glinenog naboja ispod drenažne cijevi. Debljina je 10 cm. Stavka podrazumjeva iskop, utovar, dovoz i ugradnju materijala,  te sav potreban rad i sredstva za rad. Obračun po m3 stvarno ugrađenog  materijala. </t>
  </si>
  <si>
    <t>Zatrpavanje ostatka iskopa oko temelja T1 šljunkom i kamenom (max zrno -16 mm), bez organskih primjesa . Stavka podrazumjeva zatrpavanje uz nabijanje u slojevima od 20 cm, u cijenu uključena nabava, dobava i ugradnja, te sav rad i sredstva za rad.</t>
  </si>
  <si>
    <t>Odvoz viška humusa sa gradilišne deponije na gradsku deponiju. Stavka obuhvaća utovar i odvoz materijala na gradsku deponiju, troškove deponiranja u komunalnom poduzeću, te sav rad i sredstva za rad. Obračun po m3 iskopa u zbijenom stanju.</t>
  </si>
  <si>
    <t xml:space="preserve">Strojni iskop temeljne jame u materijalu III, IV kategorije pravokutnog presjeka 2,7x3,9x0,9 m za izvedbu temelja T1, 2x2x0,3 m  za izvedbu temelja T2, 4,92x3,24x0,9 za izvedbu temelja T3 . Stavka obuhvaća iskop, utovar i odvoz materijala na gradsku deponiju, troškove deponiranja u komunalnom poduzeću, te sav rad i sredstva za rad. Obračun po m3 iskopa u zbijenom stanju. </t>
  </si>
  <si>
    <t>Betoniranje podložnog betona  sloj od 10 cm oko temelja T1. Stavka podrazumjeva izradu odnosno dobavu i prijevoz betona, ugradbu i njegu svježeg betona  uz sav potreban rad i sredstva za rad.</t>
  </si>
  <si>
    <t>beton C 12/15, d=20 cm</t>
  </si>
  <si>
    <t>Betoniranje revizionih okana, priključnih okana, šahti elektroinstalacija, ugradnja lijevanoželjeznih penjalica  i poklopca za lako/teško prometno opterećenje. Debljina stijenki 15 cm. Stavka podrazumjeva izradu odnosno dobavu i prijevoz betona i oplate te ugradbu i njegu svježeg betona, dobavu i ugradnju penjalica i poklopca, uz sav potreban rad i sredstva za rad. Armatura obračunata u posebnoj stavci.</t>
  </si>
  <si>
    <t>Betoniranje temeljnih stopa za hidrante i hidrantske ormariće, dim 0,8*0,8*0,8. Stavka podrazumjeva izradu odnosno dobavu i prijevoz betona te ugradbu i njegu svježeg betona uz sav potreban rad i sredstva za rad. Armatura obračunata posebno.</t>
  </si>
  <si>
    <t>c/ masa za zalijevanje otporna na djelovanje naftnih derivata</t>
  </si>
  <si>
    <t>d/ dilatacija dubine 5 cm</t>
  </si>
  <si>
    <t>Betoniranje temelja T1 na licu mjesta max dimenzija 1,5*1*0,6 m. Stavka podrazumjeva izradu odnosno dobavu i prijevoz betona i oplate te ugradbu i njegu svježeg betona, uz sav potreban rad i sredstva za rad. Armatura obračunata u posebnoj stavci.</t>
  </si>
  <si>
    <t xml:space="preserve">Betoniranje montažno/demontažnih temelja poprečnog presjeka 0,3*0,6 m i dužina 2-6,2 m. Stavka podrazumjeva izradu odnosno dobavu i prijevoz betona i oplate te ugradbu i njegu svježeg betona, uz sav potreban rad i sredstva za rad. Armatura obračunata u posebnoj stavci. Uskladiti s ugradnjom ankera i anker ploča- ugradnja u svježi beton. </t>
  </si>
  <si>
    <t xml:space="preserve">Podlijevanje temelja u debljini 5 cm i zalijevanje anker kutija trikosalom. Stavka podrazumjeva izradu odnosno dobavu i prijevoz trikosala te ugradbu i njegu, uz sav potreban rad i sredstva za rad. </t>
  </si>
  <si>
    <t>a/ trikosal</t>
  </si>
  <si>
    <t>b) podložni beton C 12/15,</t>
  </si>
  <si>
    <t>c) cementni mort M10</t>
  </si>
  <si>
    <t>Nabava i ugradnja gotovih betonskih dubokih cestovnih kanalica sa pokrovnom rešetkom od ljevanog željeza za teško prometno optrećenje, tip kao Aco NW100, izrada betonskih temelja približnih dimenzija 35x15 cm, od betona C 12/15 i  zapunjavanje fuga širine 1 cm cementnim mortom.  Stavka podrazumjeva nabavu, prijevoz i ugradnju gotovih kanalica, izradu, nabavu i dovoz, ugradbu i njegu svježeg betona te dobavu i ugradnju materijala za zapunjavanje fuga uz sav potreban rad i sredstva za rad.</t>
  </si>
  <si>
    <t>a) duboka kanalica</t>
  </si>
  <si>
    <t>ASFALTERSKI RADOVI</t>
  </si>
  <si>
    <t xml:space="preserve">Izrada i ugradnja asfaltne mješavine za kolnički zastor na principu asfalt betona- habajući sloj (HS-AB 8), u sloju debljine d=4 cm. Za izradu  upotrijebiti kamenu smjesu koja se sastoji od frakcija plemenite kamene sitneži, plemenitog pijeska i kamenog brašna kao vezivo koristiti bitumen BIT 60. Stavka podrazumjeva izradu odnosno nabavu i prijevoz asfaltne mješavine, te polaganje i komprimiranje uz sav potreban rad i sredstva za rad. Obračun po m2 gornje površine sloja. </t>
  </si>
  <si>
    <t xml:space="preserve">Izrada i ugradnja bitumeniziranog nosivog sloja (BNS ) u sloju debljine d=7 cm. Za izradu BNS-a upotrijebiti mješavinu granuliranog mineralnog materiala veličine zrna 0-16 mm, kao vezivo koristiti bitumen BIT 60. Stavka podrazumjeva izradu odnosno nabavu i prijevoz BNS-a, te polaganje i komprimiranje uz sav potreban rad i sredstva za rad. Obračun po m2 gornje površine sloja. </t>
  </si>
  <si>
    <r>
      <t xml:space="preserve">Polaganje  PE 100, </t>
    </r>
    <r>
      <rPr>
        <u/>
        <sz val="12"/>
        <rFont val="Arial CE"/>
        <family val="2"/>
        <charset val="238"/>
      </rPr>
      <t>SN4</t>
    </r>
    <r>
      <rPr>
        <sz val="12"/>
        <rFont val="Arial CE"/>
        <family val="2"/>
        <charset val="238"/>
      </rPr>
      <t xml:space="preserve"> cijevi i fazonskih komada na pripremljenu posteljicu za izvedbu sanitarne i oborinske kanalizacije </t>
    </r>
    <r>
      <rPr>
        <i/>
        <u/>
        <sz val="12"/>
        <rFont val="Arial CE"/>
        <family val="2"/>
        <charset val="238"/>
      </rPr>
      <t xml:space="preserve">u vodonepropusnoj izvedbi </t>
    </r>
    <r>
      <rPr>
        <sz val="12"/>
        <rFont val="Arial CE"/>
        <family val="2"/>
        <charset val="238"/>
      </rPr>
      <t xml:space="preserve">izvan objekta. Stavka podrazumjeva nabavu, dovoz cijevi i fazonskih komada, ugradnju, brtvljenje spojeva,  te sav potreban rad i sredstva za rad. </t>
    </r>
  </si>
  <si>
    <r>
      <t xml:space="preserve">b/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drenažna</t>
    </r>
  </si>
  <si>
    <r>
      <t xml:space="preserve">a/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65, tlak 6 bara</t>
    </r>
  </si>
  <si>
    <t xml:space="preserve">Polaganje  AC cijevi i fazonskih komada na pripremljenu posteljicu za izvedbu vanjskog razvoda vodovoda i hidrantske mreže u vodonepropusnoj izvedbi. Stavka podrazumjeva nabavu, dovoz cijevi i fazonskih komada, ugradnju, brtvljenje spojeva,  te sav potreban rad i sredstva za rad. </t>
  </si>
  <si>
    <t xml:space="preserve">Polaganje  AC cijevi i fazonskih komada na pripremljenu posteljicu za izvedbu proturnih cijevi. Stavka podrazumjeva nabavu, dovoz cijevi i fazonskih komada, ugradnju, brtvljenje spojeva,  te sav potreban rad i sredstva za rad. </t>
  </si>
  <si>
    <r>
      <t xml:space="preserve">b/  cijev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150</t>
    </r>
  </si>
  <si>
    <t xml:space="preserve">Nabava, dovoz i montaža separatora za protok 10 l/s, tip kao Tehnix 3500, sa konstrukcijom od Č 0361, zaštićen specijalnom bojom i standardnim poklopcima, . Stavka podrazumjeva nabavu, dovoz separatora, ugradnju, brtvljenje spojeva,  te sav potreban rad i sredstva za rad. </t>
  </si>
  <si>
    <t xml:space="preserve">Izrada spoja na kanalizacijski sustav prema uvjetima nadležnog tijela. Stavka podrazumjeva nabavu, dovoz  cijevi i fazonskih komada, ugradnju, brtvljenje spojeva,  te sav potreban rad  i sredstva za rad. </t>
  </si>
  <si>
    <t>Polaganje pe folije 0,002 cm, preklopi min 15 cm, za razdvajanje dijelova temelja.  U cijenu su uključene vrijednosti svih radova i materijala, sve po uputama proizvođača.</t>
  </si>
  <si>
    <t>Polaganje stiropora d=10 cm, 20kg/m3, za dilatiranje temelja od platoa.  U cijenu su uključene vrijednosti svih radova i materijala, sve po uputama proizvođača.</t>
  </si>
  <si>
    <t>Polaganje stiropora d=12 cm, 20kg/m3, za dilatiranje temelja od platoa.  U cijenu su uključene vrijednosti svih radova i materijala, sve po uputama proizvođača.</t>
  </si>
  <si>
    <t>Brtvljenje prodora cijevi kroz stijenke okana masom za brtvljenje (tip kao "SikaSwell S - 2"). U cijenu su uključene vrijednosti svih radova i materijala sve po uputama proizvođača. Obračun po brtvljenju prodora (otvori su do 0.20 m2).</t>
  </si>
  <si>
    <t>Betoniranje pokrovne ploče temelja montažno/dem. dimenzija 1,9*3,3*0,2 m, 2*2*0,2m, 2,4*4,1*0,2 m. Stavka podrazumjeva izradu odnosno dobavu i prijevoz betona i oplate te ugradbu i njegu svježeg betona, uz sav potreban rad i sredstva za rad. Armatura obračunata u posebnoj stavci.</t>
  </si>
  <si>
    <t>Betoniranje temelja T3, donji dio na licu mjesta max dimenzija 4,1*2,4*1,1 m, a gornji dio montažno/dem max dienzija 4,1*2,4*1,1 m. Stavka podrazumjeva izradu odnosno dobavu i prijevoz betona i oplate te ugradbu i njegu svježeg betona, uz sav potreban rad i sredstva za rad. Armatura obračunata u posebnoj stavci.</t>
  </si>
  <si>
    <t>Betoniranje temelja T2, donji dio na licu mjesta max dimenzija 2*2*0,5 m, a gornji dio montažno/dem. max dimenzija 2*2*1,15 m. Stavka podrazumjeva izradu odnosno dobavu i prijevoz betona i oplate te ugradbu i njegu svježeg betona, uz sav potreban rad i sredstva za rad. Armatura obračunata u posebnoj stavci.</t>
  </si>
  <si>
    <t>GLAVNI PROJEKT</t>
  </si>
  <si>
    <t>GRAĐEVINSKI PROJEKT</t>
  </si>
  <si>
    <t>PREDMJER RADOVA</t>
  </si>
  <si>
    <r>
      <t xml:space="preserve">a) </t>
    </r>
    <r>
      <rPr>
        <sz val="12"/>
        <rFont val="Symbol"/>
        <family val="1"/>
        <charset val="2"/>
      </rPr>
      <t>f</t>
    </r>
    <r>
      <rPr>
        <sz val="12"/>
        <rFont val="Arial CE"/>
        <family val="2"/>
        <charset val="238"/>
      </rPr>
      <t xml:space="preserve"> 80 cm slivnik, reviziona okna</t>
    </r>
  </si>
  <si>
    <t>Zatrpavanje viška iskopa temeljne jame revizionih okana, slivnika, separatora , šljunkom i kamenom (max zrno -16 mm), bez organskih primjesa . Stavka podrazumjeva zatrpavanje uz nabijanje u slojevima od 30 cm, u cijenu uključena nabava, dobava i ugradnja, te sav rad i sredstva za rad.</t>
  </si>
  <si>
    <t>Betoniranje AB platoa, d=20 cm, vodonepropusnim betonom MB 30, uz naknadnu izradu dilatacija dubine 5 cm, širine rezne ploče,  zarezivanjem u očvrslom betonu (max površina jedne ploče je 20 m2)  i zalijevanje dilatacija masom za zalijevanje otpornom na naftne derivate (benzin, diesel, razna ulja iz starih auta), te brtvljenje sudara betona i rubnjaka ili kanalice. Stavka podrazumjeva izradu odnosno dobavu i prijevoz betona, ugradbu i njegu svježeg betona te izradu dilatacija, dobavu i ugradnju mase za zalijevanje uz sav potreban rad i sredstva za rad. Armatura obračunata posebno.</t>
  </si>
  <si>
    <t>b/ oplata h=0,2 m</t>
  </si>
  <si>
    <t xml:space="preserve">Nabava, dovoz i montaža predgotovljenog slivnika i rev okna od pehd sa standardnim poklopcima. Stavka podrazumjeva nabavu, dovoz slivnika i rev okana, ugradnju, brtvljenje spojeva,  te sav potreban rad i sredstva za rad. </t>
  </si>
  <si>
    <r>
      <t xml:space="preserve">Ispitivanje vodonepropusnosti kanalizacije- cijevi, okana i separatora- uz izradu zapisnika od strane </t>
    </r>
    <r>
      <rPr>
        <u/>
        <sz val="12"/>
        <rFont val="Arial CE"/>
        <family val="2"/>
        <charset val="238"/>
      </rPr>
      <t>ovlaštene</t>
    </r>
    <r>
      <rPr>
        <sz val="12"/>
        <rFont val="Arial CE"/>
        <family val="2"/>
        <charset val="238"/>
      </rPr>
      <t xml:space="preserve"> organizacije. U cijenu su uključene vrijednosti svih radova i materijala.</t>
    </r>
  </si>
  <si>
    <t>NERAZVRSTANA CESTA</t>
  </si>
  <si>
    <t>Iskolčenje prometnica (cca 5 320 m), izrada elaborata iskolčenja, geodetsko praćenje radova- osiguranje iskolčenih točaka ceste, snimanje i osiguranje profila ceste, kontrola za vrijeme građenja, izrada elaborata izvedenog stanja te upis u katastar.</t>
  </si>
  <si>
    <t xml:space="preserve">Vađenje cijevnog propusta dn 100.  Stavka podrazumijeva vađenje, utovar, i odvoz na mjesnu deponiju  te troškove deponiranja. </t>
  </si>
  <si>
    <t>Uređenje temeljnog tla u tlu III i IV kategorije sa zbijanjem do Ms=40 MN/m2. Stavka podrazumjeva planiranje, zbijanje tj potpuno uređenje temeljnog tla te sav potreban rad i sredstva za rad. Obračun po m2 stvarno uređenog tla.</t>
  </si>
  <si>
    <t>Izrada nosivog sloja na cestama od kamenitog materijala granulacije  (tucanik)  0 - 16 mm uz zbijanje. Debljina u zbijenom stanju je 50 cm.  Zbijenost na vrhu ne smije biti manja od Ms min. 80 MN/m2. Stavka podrazumjeva nabavu, dobavu i ugradnju materijala, nasipavanje, razastiranje, planiranje materijala prema nagibima iz projekta  te sav potreban rad i sredstva za rad. Obračun po m3 stvarno ugrađenog  materijala u zbijenom stanju.</t>
  </si>
  <si>
    <t>Izrada bankine od kamenitog materijala granulacije  (tucanik)  0 - 32 mm uz zbijanje. Debljina u zbijenom stanju je cca 50 cm.  Zbijenost na vrhu ne smije biti manja od Ms min. 40 MN/m2. Stavka podrazumjeva nabavu, dobavu i ugradnju materijala, nasipavanje, razastiranje, planiranje materijala prema nagibima iz projekta  te sav potreban rad i sredstva za rad. Obračun po m stvarno izvedene bankine.</t>
  </si>
  <si>
    <t xml:space="preserve">Strojni iskop temeljne jame u materijalu III, IV kategorije pravokutnog presjeka 40x40cm, dubine do 0,6 m, za izvedbu temelja prometnog znaka. Stavka obuhvaća iskop, utovar i odvoz materijala na mjesnu deponiju, troškove deponiranja u komunalnom poduzeću, te sav rad i sredstva za rad. Obračun po m3 iskopa u zbijenom stanju. </t>
  </si>
  <si>
    <t xml:space="preserve">Strojni iskop rova za izvedbu zacjevljenja u tlu III-IV kategorije, uz osiguranje rova i razupiranje ako je potrebno.Stavka obuhvaća iskop utovar i odvoz materijala na mjesnu deponiju, troškove deponiranja u komunalnom poduzeću, te sav rad i sredstva za rad. Obračun po m3 iskopa u zbijenom stanju. </t>
  </si>
  <si>
    <t>Strojni iskop kanala radi proširenja i izmuljivanja. Stavka obuhvaća iskop,  utovar i odvoz materijala na mjesnu deponiju, troškove deponiranja u komunalnom poduzeću, te sav rad i sredstva za rad. Obračun po m3 iskopa u zbijenom stanju.</t>
  </si>
  <si>
    <t>Zatrpavanje oko cijevi (do završnih slojeva konstrukcije prometnice ili  na zelenoj površini do 20 cm ispod uređene razine terena), šljunkom i kamenom (max zrno -16 mm), bez organskih primjesa . Stavka podrazumjeva zatrpavanje uz nabijanje u slojevima od 30 cm, u cijenu uključena nabava, dobava i ugradnja, te sav rad i sredstva za rad.</t>
  </si>
  <si>
    <t>Zatrpavanje rubova ceste humusomorganskih primjesa . Stavka podrazumjeva zatrpavanje uz nabijanje u slojevima od 30 cm, u cijenu uključena nabava, dobava i ugradnja, te sav rad i sredstva za rad.</t>
  </si>
  <si>
    <t>Skidanje humusa i gornjeg sloja materijala na postojećoj cesti u sloju od 40 cm, širokim iskopom. Stavka obuhvaća skidanje sloja humusa i ostalog ispod buduće ceste na  na cijelom potezu gradnje, odvoz na gradilišnu deponiju. Obračun po m3 iskopa u zbijenom stanju. Konačnu debljinu utvrđuje na terenu nadzorni inženjer.</t>
  </si>
  <si>
    <t>Zatrpavanje ostatka rova koji prolazi zelenom površinom, humusom koji je deponiran na gradilišnoj deponiji. Stavka podrazumjeva zatrpavanje uz lagano nabijanje u slojevima od 20 cm, u cijenu uključen sav rad i sredstva za rad.</t>
  </si>
  <si>
    <t>Nabava i ugradnja gotovih betonskih cijevi   Stavka podrazumjeva nabavu, dovoz i ugradnju betonskih cijevi uz sav potreban rad i sredstva za rad.</t>
  </si>
  <si>
    <t>a) betonske cijevi promjera 50 cm</t>
  </si>
  <si>
    <t>b) betonske cijevi promjera 100 cm</t>
  </si>
  <si>
    <t>c) betonske cijevi promjera 150 cm</t>
  </si>
  <si>
    <t>Betoniranje temelja prom znaka 0,4*0,4*0,6 m. Stavka podrazumjeva izradu odnosno dobavu i prijevoz betona te ugradbu i njegu svježeg betona uz sav potreban rad i sredstva za rad.  Beton C 20/25. Uskladiti s ugradnjom stupova ograde i znaka.</t>
  </si>
  <si>
    <t>Nabava, dovoz i ugradnja prometnog znaka B01, RASKRIŽJE S CESTOM S PREDNOŠĆU PROLAZA.</t>
  </si>
  <si>
    <t>Iscrtavanje isprekidane razdjelne širine 20 cm.</t>
  </si>
  <si>
    <t>Iscrtavanje isprekidane poprečne širine 50 cm.</t>
  </si>
  <si>
    <t>II FAZA</t>
  </si>
  <si>
    <t>R E K A P I T U L A C I J A  ZA  II  FAZU  :</t>
  </si>
  <si>
    <t>UKUPNO  ZA II FAZU (bez Pdv)  :</t>
  </si>
  <si>
    <t>R E K A P I T U L A C I J A - FAZA I+ FAZA II  :</t>
  </si>
  <si>
    <t>FAZA I</t>
  </si>
  <si>
    <t>FAZA II</t>
  </si>
  <si>
    <t>UKUPNO (FAZA I+ FAZA II) (bez Pdv)  :</t>
  </si>
  <si>
    <t>Izrada bankine od kamenitog materijala granulacije  (tucanik)  0 - 120 mm uz zbijanje. Debljina u zbijenom stanju je cca 40 cm.  Zbijenost na vrhu ne smije biti manja od Ms min. 40 MN/m2. Stavka podrazumjeva nabavu, dobavu i ugradnju materijala, nasipavanje, razastiranje, planiranje materijala prema nagibima iz projekta  te sav potreban rad i sredstva za rad. Obračun po m stvarno izvedene bankine.</t>
  </si>
  <si>
    <t>OPĆINA GARČIN</t>
  </si>
  <si>
    <t>GARČIN</t>
  </si>
  <si>
    <t>KRALJA TOMISLAVA 92</t>
  </si>
  <si>
    <t>REKONSTRUKCIJA CESTE</t>
  </si>
  <si>
    <t xml:space="preserve">Frezanje asfalta.  Stavka podrazumijeva frezanje, utovar, i odvoz na mjesnu deponiju  te troškove deponiranja. </t>
  </si>
  <si>
    <t>Skidanje gornjeg sloja materijala na postojećoj cesti u sloju do 40 cm, širokim iskopom. Stavka obuhvaća skidanje sloja zemlje, utovar, odvoz na mjesnu deponiju, deponiranje i troškove deponiranja. Obračun po m3 iskopa u zbijenom stanju. Konačnu debljinu utvrđuje na terenu nadzorni inženjer.</t>
  </si>
  <si>
    <t>Izrada nosivog sloja na cestama od kamenitog materijala granulacije  (tucanik)  0 - 16 mm uz zbijanje. Debljina u zbijenom stanju je 40 cm.  Zbijenost na vrhu ne smije biti manja od Ms min. 80 MN/m2. Stavka podrazumjeva nabavu, dobavu i ugradnju materijala, nasipavanje, razastiranje, planiranje materijala prema nagibima iz projekta  te sav potreban rad i sredstva za rad. Obračun po m3 stvarno ugrađenog  materijala u zbijenom stanju.</t>
  </si>
  <si>
    <t>UKUPNO    :</t>
  </si>
  <si>
    <t>R E K A P I T U L A C I J A    :</t>
  </si>
  <si>
    <t>Slavonski Brod, lipanj, 2011.</t>
  </si>
  <si>
    <t>81-11</t>
  </si>
  <si>
    <t>81-11-4</t>
  </si>
  <si>
    <t>k.č. 955, 957, K.O. TRNJANI</t>
  </si>
  <si>
    <r>
      <t xml:space="preserve">Iskolčenje prometnica (cca </t>
    </r>
    <r>
      <rPr>
        <sz val="12"/>
        <rFont val="Arial CE"/>
        <charset val="238"/>
      </rPr>
      <t>735</t>
    </r>
    <r>
      <rPr>
        <sz val="12"/>
        <rFont val="Arial CE"/>
        <family val="2"/>
        <charset val="238"/>
      </rPr>
      <t xml:space="preserve"> m), izrada elaborata iskolčenja, geodetsko praćenje radova - osiguranje iskolčenih točaka ceste, snimanje i osiguranje profila ceste, kontrola za vrijeme građenja, izrada elaborata izvedenog stanja te upis u katastar.</t>
    </r>
  </si>
  <si>
    <t>GRAĐEVINSKO - OBRTNČKI RADOVI</t>
  </si>
  <si>
    <t>Uređenje temeljnog tla u tlu C kategorije sa zbijanjem do Ms=40 MN/m2. Stavka podrazumjeva planiranje, zbijanje tj potpuno uređenje temeljnog tla te sav potreban rad i sredstva za rad. Obračun po m2 stvarno uređenog tla.</t>
  </si>
  <si>
    <t xml:space="preserve">Izrada i ugradnja bitumeniziranog nosivog sloja (BNS ) u sloju debljine d=7 cm. Za izradu BNS-a upotrijebiti mješavinu granuliranog mineralnog materijala veličine zrna 0-16 mm, kao vezivo koristiti bitumen BIT 60. Stavka podrazumjeva izradu odnosno nabavu i prijevoz BNS-a, te polaganje i komprimiranje uz sav potreban rad i sredstva za rad. Obračun po m2 gornje površine sloja.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</si>
</sst>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"/>
    <numFmt numFmtId="166" formatCode="_(* #,##0.00_);_(* \(#,##0.00\);_(* \-??_);_(@_)"/>
    <numFmt numFmtId="168" formatCode=";;;"/>
    <numFmt numFmtId="169" formatCode="0_)"/>
    <numFmt numFmtId="170" formatCode="#,##0\."/>
    <numFmt numFmtId="171" formatCode="General_)"/>
    <numFmt numFmtId="173" formatCode="#,##0.0"/>
    <numFmt numFmtId="177" formatCode="#,##0&quot;.&quot;;"/>
  </numFmts>
  <fonts count="45">
    <font>
      <sz val="8"/>
      <name val="Arial CE"/>
      <family val="2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2"/>
      <color indexed="12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8"/>
      <name val="Times New Roman CE"/>
      <family val="1"/>
      <charset val="238"/>
    </font>
    <font>
      <b/>
      <sz val="6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 CE"/>
      <family val="2"/>
      <charset val="238"/>
    </font>
    <font>
      <sz val="12"/>
      <name val="Swis721 Cn BT"/>
      <family val="2"/>
      <charset val="238"/>
    </font>
    <font>
      <b/>
      <i/>
      <sz val="12"/>
      <name val="Arial CE"/>
      <family val="2"/>
      <charset val="238"/>
    </font>
    <font>
      <vertAlign val="superscript"/>
      <sz val="12"/>
      <name val="Arial"/>
      <family val="2"/>
      <charset val="238"/>
    </font>
    <font>
      <sz val="12"/>
      <name val="Symbol"/>
      <family val="1"/>
      <charset val="2"/>
    </font>
    <font>
      <sz val="12"/>
      <name val="Stylus BT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2"/>
      <name val="Arial CE"/>
      <family val="2"/>
      <charset val="238"/>
    </font>
    <font>
      <i/>
      <u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name val="Swis721 Cn BT"/>
      <family val="2"/>
      <charset val="238"/>
    </font>
    <font>
      <sz val="8"/>
      <name val="Arial CE"/>
      <family val="2"/>
    </font>
    <font>
      <sz val="10"/>
      <name val="Arial CE"/>
      <charset val="238"/>
    </font>
    <font>
      <sz val="12"/>
      <name val="Arial CE"/>
    </font>
    <font>
      <sz val="8"/>
      <name val="Arial CE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Stylus BT"/>
      <family val="2"/>
      <charset val="238"/>
    </font>
    <font>
      <sz val="11"/>
      <name val="Arial CE"/>
    </font>
    <font>
      <sz val="12"/>
      <name val="Arial CE"/>
      <charset val="238"/>
    </font>
    <font>
      <b/>
      <sz val="11"/>
      <name val="Arial"/>
      <family val="2"/>
      <charset val="238"/>
    </font>
    <font>
      <b/>
      <sz val="8"/>
      <name val="Arial CE"/>
      <family val="2"/>
      <charset val="238"/>
    </font>
    <font>
      <i/>
      <sz val="9"/>
      <name val="Times New Roman CE"/>
      <family val="1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5" fillId="0" borderId="0"/>
    <xf numFmtId="0" fontId="32" fillId="0" borderId="0"/>
    <xf numFmtId="0" fontId="2" fillId="0" borderId="0"/>
    <xf numFmtId="0" fontId="32" fillId="0" borderId="0"/>
    <xf numFmtId="0" fontId="3" fillId="0" borderId="0"/>
    <xf numFmtId="166" fontId="32" fillId="0" borderId="0" applyFill="0" applyBorder="0" applyAlignment="0" applyProtection="0"/>
  </cellStyleXfs>
  <cellXfs count="305">
    <xf numFmtId="0" fontId="1" fillId="0" borderId="0" xfId="0" applyFont="1"/>
    <xf numFmtId="0" fontId="2" fillId="0" borderId="0" xfId="3"/>
    <xf numFmtId="0" fontId="1" fillId="0" borderId="0" xfId="0" applyFont="1" applyBorder="1" applyAlignment="1">
      <alignment vertical="center"/>
    </xf>
    <xf numFmtId="0" fontId="2" fillId="0" borderId="0" xfId="3" applyFont="1"/>
    <xf numFmtId="0" fontId="1" fillId="0" borderId="0" xfId="0" applyFont="1" applyFill="1" applyBorder="1" applyAlignment="1">
      <alignment horizontal="left" vertical="center"/>
    </xf>
    <xf numFmtId="0" fontId="2" fillId="0" borderId="0" xfId="3" applyFont="1" applyAlignment="1">
      <alignment horizontal="left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3" applyFont="1"/>
    <xf numFmtId="0" fontId="3" fillId="0" borderId="0" xfId="0" applyFont="1"/>
    <xf numFmtId="0" fontId="5" fillId="0" borderId="0" xfId="4" applyFont="1" applyFill="1" applyBorder="1" applyAlignment="1">
      <alignment horizontal="center" vertical="center"/>
    </xf>
    <xf numFmtId="0" fontId="6" fillId="0" borderId="0" xfId="4" applyFont="1" applyBorder="1" applyAlignment="1"/>
    <xf numFmtId="0" fontId="7" fillId="0" borderId="0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0" xfId="4" applyFont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Border="1" applyAlignment="1"/>
    <xf numFmtId="0" fontId="2" fillId="0" borderId="0" xfId="4" applyFont="1" applyBorder="1" applyAlignment="1">
      <alignment vertical="center"/>
    </xf>
    <xf numFmtId="0" fontId="2" fillId="0" borderId="0" xfId="4" applyFont="1" applyBorder="1"/>
    <xf numFmtId="0" fontId="2" fillId="0" borderId="0" xfId="4" applyFont="1" applyAlignment="1"/>
    <xf numFmtId="0" fontId="10" fillId="0" borderId="1" xfId="4" applyFont="1" applyBorder="1" applyAlignment="1"/>
    <xf numFmtId="0" fontId="10" fillId="0" borderId="1" xfId="4" applyFont="1" applyBorder="1"/>
    <xf numFmtId="0" fontId="11" fillId="0" borderId="1" xfId="4" applyFont="1" applyBorder="1" applyAlignment="1">
      <alignment horizontal="right"/>
    </xf>
    <xf numFmtId="0" fontId="12" fillId="0" borderId="0" xfId="4" applyFont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168" fontId="3" fillId="0" borderId="0" xfId="5" applyNumberFormat="1" applyFont="1" applyFill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/>
    <xf numFmtId="0" fontId="3" fillId="0" borderId="0" xfId="5" applyFont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9" fontId="17" fillId="0" borderId="0" xfId="5" applyNumberFormat="1" applyFont="1" applyFill="1" applyBorder="1" applyAlignment="1" applyProtection="1">
      <alignment horizontal="left" vertical="center"/>
    </xf>
    <xf numFmtId="0" fontId="18" fillId="0" borderId="0" xfId="5" applyFont="1" applyFill="1" applyBorder="1" applyAlignment="1">
      <alignment vertical="center"/>
    </xf>
    <xf numFmtId="0" fontId="3" fillId="0" borderId="0" xfId="5" applyFont="1" applyFill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170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shrinkToFit="1"/>
    </xf>
    <xf numFmtId="1" fontId="10" fillId="0" borderId="0" xfId="0" applyNumberFormat="1" applyFont="1" applyAlignment="1">
      <alignment horizontal="left"/>
    </xf>
    <xf numFmtId="170" fontId="10" fillId="0" borderId="2" xfId="0" applyNumberFormat="1" applyFont="1" applyBorder="1" applyAlignment="1">
      <alignment horizontal="left" vertical="top"/>
    </xf>
    <xf numFmtId="4" fontId="10" fillId="0" borderId="2" xfId="0" applyNumberFormat="1" applyFont="1" applyFill="1" applyBorder="1" applyAlignment="1">
      <alignment horizontal="left"/>
    </xf>
    <xf numFmtId="3" fontId="10" fillId="0" borderId="2" xfId="0" applyNumberFormat="1" applyFont="1" applyFill="1" applyBorder="1" applyAlignment="1">
      <alignment horizontal="left"/>
    </xf>
    <xf numFmtId="4" fontId="10" fillId="0" borderId="2" xfId="0" applyNumberFormat="1" applyFont="1" applyBorder="1" applyAlignment="1">
      <alignment horizontal="left"/>
    </xf>
    <xf numFmtId="0" fontId="3" fillId="0" borderId="0" xfId="0" applyFont="1" applyFill="1" applyAlignment="1">
      <alignment horizontal="justify" vertical="top" wrapText="1"/>
    </xf>
    <xf numFmtId="0" fontId="10" fillId="0" borderId="2" xfId="0" applyFont="1" applyBorder="1" applyAlignment="1">
      <alignment horizontal="left"/>
    </xf>
    <xf numFmtId="0" fontId="21" fillId="0" borderId="0" xfId="0" applyFont="1" applyAlignment="1">
      <alignment horizontal="right" vertical="top"/>
    </xf>
    <xf numFmtId="0" fontId="21" fillId="0" borderId="0" xfId="0" applyFont="1"/>
    <xf numFmtId="171" fontId="22" fillId="0" borderId="3" xfId="5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170" fontId="21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170" fontId="10" fillId="0" borderId="0" xfId="0" applyNumberFormat="1" applyFont="1" applyAlignment="1">
      <alignment horizontal="left" vertical="top" shrinkToFit="1"/>
    </xf>
    <xf numFmtId="170" fontId="10" fillId="0" borderId="0" xfId="0" applyNumberFormat="1" applyFont="1" applyBorder="1" applyAlignment="1">
      <alignment horizontal="left" vertical="top"/>
    </xf>
    <xf numFmtId="0" fontId="10" fillId="0" borderId="0" xfId="0" applyFont="1" applyFill="1" applyBorder="1" applyAlignment="1">
      <alignment horizontal="left" wrapText="1"/>
    </xf>
    <xf numFmtId="0" fontId="3" fillId="0" borderId="0" xfId="5" applyFont="1" applyFill="1" applyAlignment="1">
      <alignment horizontal="justify" vertical="top" wrapText="1"/>
    </xf>
    <xf numFmtId="4" fontId="10" fillId="0" borderId="0" xfId="0" applyNumberFormat="1" applyFont="1" applyAlignment="1">
      <alignment horizontal="left"/>
    </xf>
    <xf numFmtId="4" fontId="10" fillId="0" borderId="0" xfId="0" applyNumberFormat="1" applyFont="1" applyFill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170" fontId="21" fillId="0" borderId="0" xfId="0" applyNumberFormat="1" applyFont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/>
    <xf numFmtId="4" fontId="19" fillId="0" borderId="0" xfId="0" applyNumberFormat="1" applyFont="1" applyBorder="1" applyAlignment="1">
      <alignment horizontal="left"/>
    </xf>
    <xf numFmtId="4" fontId="12" fillId="0" borderId="0" xfId="0" applyNumberFormat="1" applyFont="1" applyBorder="1" applyAlignment="1">
      <alignment horizontal="left"/>
    </xf>
    <xf numFmtId="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top"/>
    </xf>
    <xf numFmtId="49" fontId="27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left"/>
    </xf>
    <xf numFmtId="4" fontId="26" fillId="0" borderId="0" xfId="0" applyNumberFormat="1" applyFont="1" applyFill="1" applyAlignment="1">
      <alignment horizontal="left"/>
    </xf>
    <xf numFmtId="4" fontId="26" fillId="0" borderId="0" xfId="0" applyNumberFormat="1" applyFont="1" applyAlignment="1">
      <alignment horizontal="left"/>
    </xf>
    <xf numFmtId="4" fontId="10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shrinkToFit="1"/>
    </xf>
    <xf numFmtId="170" fontId="21" fillId="0" borderId="0" xfId="0" applyNumberFormat="1" applyFont="1" applyFill="1" applyAlignment="1">
      <alignment horizontal="right" vertical="top"/>
    </xf>
    <xf numFmtId="170" fontId="21" fillId="0" borderId="0" xfId="0" applyNumberFormat="1" applyFont="1" applyFill="1" applyAlignment="1">
      <alignment horizontal="left" vertical="top"/>
    </xf>
    <xf numFmtId="1" fontId="3" fillId="0" borderId="0" xfId="0" applyNumberFormat="1" applyFont="1" applyFill="1"/>
    <xf numFmtId="0" fontId="3" fillId="0" borderId="0" xfId="0" applyFont="1" applyFill="1"/>
    <xf numFmtId="49" fontId="31" fillId="0" borderId="0" xfId="0" applyNumberFormat="1" applyFont="1" applyAlignment="1">
      <alignment horizontal="left"/>
    </xf>
    <xf numFmtId="0" fontId="18" fillId="0" borderId="0" xfId="0" applyFont="1"/>
    <xf numFmtId="0" fontId="3" fillId="0" borderId="0" xfId="0" applyFont="1" applyFill="1" applyAlignment="1">
      <alignment horizontal="left"/>
    </xf>
    <xf numFmtId="3" fontId="10" fillId="0" borderId="0" xfId="0" applyNumberFormat="1" applyFont="1" applyFill="1" applyBorder="1" applyAlignment="1">
      <alignment horizontal="left"/>
    </xf>
    <xf numFmtId="0" fontId="10" fillId="0" borderId="0" xfId="2" applyFont="1" applyFill="1" applyAlignment="1">
      <alignment horizontal="left" vertical="top"/>
    </xf>
    <xf numFmtId="4" fontId="19" fillId="0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left"/>
    </xf>
    <xf numFmtId="0" fontId="10" fillId="0" borderId="0" xfId="2" applyFont="1" applyFill="1" applyAlignment="1">
      <alignment horizontal="left"/>
    </xf>
    <xf numFmtId="0" fontId="14" fillId="0" borderId="0" xfId="2" applyFont="1" applyFill="1" applyAlignment="1">
      <alignment horizontal="left"/>
    </xf>
    <xf numFmtId="0" fontId="12" fillId="0" borderId="0" xfId="2" applyFont="1" applyFill="1" applyAlignment="1">
      <alignment horizontal="left"/>
    </xf>
    <xf numFmtId="170" fontId="19" fillId="0" borderId="4" xfId="0" applyNumberFormat="1" applyFont="1" applyBorder="1" applyAlignment="1">
      <alignment horizontal="left" vertical="top"/>
    </xf>
    <xf numFmtId="170" fontId="10" fillId="0" borderId="4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/>
    </xf>
    <xf numFmtId="4" fontId="19" fillId="0" borderId="4" xfId="0" applyNumberFormat="1" applyFont="1" applyBorder="1" applyAlignment="1">
      <alignment horizontal="left"/>
    </xf>
    <xf numFmtId="4" fontId="10" fillId="0" borderId="4" xfId="0" applyNumberFormat="1" applyFont="1" applyFill="1" applyBorder="1" applyAlignment="1">
      <alignment horizontal="left"/>
    </xf>
    <xf numFmtId="4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" xfId="2" applyFont="1" applyFill="1" applyBorder="1" applyAlignment="1">
      <alignment horizontal="left" vertical="top"/>
    </xf>
    <xf numFmtId="4" fontId="19" fillId="0" borderId="4" xfId="0" applyNumberFormat="1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1" fontId="10" fillId="0" borderId="0" xfId="0" applyNumberFormat="1" applyFont="1" applyFill="1" applyAlignment="1">
      <alignment horizontal="left"/>
    </xf>
    <xf numFmtId="0" fontId="10" fillId="0" borderId="4" xfId="0" applyFont="1" applyFill="1" applyBorder="1" applyAlignment="1">
      <alignment horizontal="left" shrinkToFit="1"/>
    </xf>
    <xf numFmtId="0" fontId="10" fillId="0" borderId="4" xfId="2" applyFont="1" applyFill="1" applyBorder="1" applyAlignment="1">
      <alignment horizontal="left"/>
    </xf>
    <xf numFmtId="0" fontId="10" fillId="0" borderId="4" xfId="0" applyNumberFormat="1" applyFont="1" applyFill="1" applyBorder="1" applyAlignment="1">
      <alignment horizontal="left" shrinkToFit="1"/>
    </xf>
    <xf numFmtId="0" fontId="10" fillId="0" borderId="3" xfId="0" applyFont="1" applyBorder="1" applyAlignment="1">
      <alignment horizontal="left"/>
    </xf>
    <xf numFmtId="0" fontId="19" fillId="0" borderId="1" xfId="2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4" fontId="19" fillId="0" borderId="1" xfId="0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/>
    </xf>
    <xf numFmtId="0" fontId="19" fillId="0" borderId="0" xfId="2" applyFont="1" applyFill="1" applyAlignment="1">
      <alignment horizontal="left"/>
    </xf>
    <xf numFmtId="1" fontId="14" fillId="0" borderId="0" xfId="0" applyNumberFormat="1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10" fillId="0" borderId="0" xfId="0" applyFont="1"/>
    <xf numFmtId="0" fontId="33" fillId="0" borderId="0" xfId="3" applyFont="1"/>
    <xf numFmtId="49" fontId="2" fillId="0" borderId="0" xfId="3" applyNumberFormat="1" applyFont="1"/>
    <xf numFmtId="0" fontId="34" fillId="0" borderId="0" xfId="0" applyFont="1"/>
    <xf numFmtId="177" fontId="21" fillId="0" borderId="0" xfId="0" applyNumberFormat="1" applyFont="1" applyAlignment="1">
      <alignment horizontal="right" vertical="top"/>
    </xf>
    <xf numFmtId="177" fontId="21" fillId="0" borderId="0" xfId="0" applyNumberFormat="1" applyFont="1" applyAlignment="1">
      <alignment horizontal="left" vertical="top"/>
    </xf>
    <xf numFmtId="1" fontId="34" fillId="0" borderId="0" xfId="0" applyNumberFormat="1" applyFont="1"/>
    <xf numFmtId="177" fontId="10" fillId="0" borderId="6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/>
    </xf>
    <xf numFmtId="0" fontId="33" fillId="0" borderId="0" xfId="0" applyFont="1" applyAlignment="1">
      <alignment horizontal="center"/>
    </xf>
    <xf numFmtId="177" fontId="10" fillId="0" borderId="0" xfId="0" applyNumberFormat="1" applyFont="1" applyBorder="1" applyAlignment="1">
      <alignment horizontal="left" vertical="top"/>
    </xf>
    <xf numFmtId="170" fontId="21" fillId="0" borderId="0" xfId="0" applyNumberFormat="1" applyFont="1" applyAlignment="1">
      <alignment horizontal="right" vertical="top" shrinkToFit="1"/>
    </xf>
    <xf numFmtId="0" fontId="21" fillId="0" borderId="0" xfId="0" applyFont="1" applyAlignment="1">
      <alignment horizontal="right" vertical="top" shrinkToFit="1"/>
    </xf>
    <xf numFmtId="0" fontId="1" fillId="0" borderId="0" xfId="0" applyFont="1" applyAlignment="1"/>
    <xf numFmtId="0" fontId="33" fillId="0" borderId="0" xfId="3" applyFont="1" applyAlignment="1"/>
    <xf numFmtId="0" fontId="2" fillId="0" borderId="0" xfId="3" applyFont="1" applyAlignment="1"/>
    <xf numFmtId="0" fontId="10" fillId="0" borderId="3" xfId="0" applyNumberFormat="1" applyFont="1" applyFill="1" applyBorder="1" applyAlignment="1">
      <alignment horizontal="left" shrinkToFit="1"/>
    </xf>
    <xf numFmtId="170" fontId="10" fillId="0" borderId="7" xfId="0" applyNumberFormat="1" applyFont="1" applyBorder="1" applyAlignment="1">
      <alignment horizontal="left" vertical="top"/>
    </xf>
    <xf numFmtId="4" fontId="37" fillId="0" borderId="2" xfId="0" applyNumberFormat="1" applyFont="1" applyFill="1" applyBorder="1" applyAlignment="1">
      <alignment horizontal="left"/>
    </xf>
    <xf numFmtId="173" fontId="36" fillId="0" borderId="0" xfId="0" applyNumberFormat="1" applyFont="1" applyAlignment="1">
      <alignment horizontal="right"/>
    </xf>
    <xf numFmtId="173" fontId="37" fillId="0" borderId="0" xfId="0" applyNumberFormat="1" applyFont="1" applyAlignment="1">
      <alignment horizontal="right"/>
    </xf>
    <xf numFmtId="4" fontId="37" fillId="0" borderId="0" xfId="0" applyNumberFormat="1" applyFont="1" applyFill="1" applyBorder="1" applyAlignment="1">
      <alignment horizontal="left"/>
    </xf>
    <xf numFmtId="4" fontId="37" fillId="0" borderId="0" xfId="0" applyNumberFormat="1" applyFont="1" applyAlignment="1">
      <alignment horizontal="left"/>
    </xf>
    <xf numFmtId="4" fontId="37" fillId="0" borderId="0" xfId="2" applyNumberFormat="1" applyFont="1" applyFill="1" applyAlignment="1">
      <alignment horizontal="left"/>
    </xf>
    <xf numFmtId="4" fontId="37" fillId="0" borderId="1" xfId="2" applyNumberFormat="1" applyFont="1" applyFill="1" applyBorder="1" applyAlignment="1">
      <alignment horizontal="left"/>
    </xf>
    <xf numFmtId="4" fontId="37" fillId="0" borderId="0" xfId="6" applyNumberFormat="1" applyFont="1" applyFill="1" applyBorder="1" applyAlignment="1" applyProtection="1">
      <alignment horizontal="right"/>
    </xf>
    <xf numFmtId="4" fontId="36" fillId="0" borderId="0" xfId="4" applyNumberFormat="1" applyFont="1"/>
    <xf numFmtId="4" fontId="37" fillId="0" borderId="0" xfId="4" applyNumberFormat="1" applyFont="1"/>
    <xf numFmtId="4" fontId="36" fillId="0" borderId="0" xfId="4" applyNumberFormat="1" applyFont="1" applyBorder="1"/>
    <xf numFmtId="4" fontId="36" fillId="0" borderId="0" xfId="6" applyNumberFormat="1" applyFont="1" applyFill="1" applyBorder="1" applyAlignment="1" applyProtection="1"/>
    <xf numFmtId="4" fontId="37" fillId="0" borderId="1" xfId="4" applyNumberFormat="1" applyFont="1" applyBorder="1"/>
    <xf numFmtId="4" fontId="37" fillId="0" borderId="1" xfId="6" applyNumberFormat="1" applyFont="1" applyFill="1" applyBorder="1" applyAlignment="1" applyProtection="1"/>
    <xf numFmtId="4" fontId="37" fillId="0" borderId="1" xfId="6" applyNumberFormat="1" applyFont="1" applyFill="1" applyBorder="1" applyAlignment="1" applyProtection="1">
      <alignment horizontal="right"/>
    </xf>
    <xf numFmtId="4" fontId="37" fillId="0" borderId="1" xfId="0" applyNumberFormat="1" applyFont="1" applyBorder="1" applyAlignment="1">
      <alignment horizontal="left"/>
    </xf>
    <xf numFmtId="4" fontId="36" fillId="0" borderId="0" xfId="6" applyNumberFormat="1" applyFont="1" applyFill="1" applyBorder="1" applyAlignment="1" applyProtection="1">
      <alignment horizontal="right"/>
    </xf>
    <xf numFmtId="4" fontId="36" fillId="0" borderId="0" xfId="0" applyNumberFormat="1" applyFont="1" applyBorder="1"/>
    <xf numFmtId="4" fontId="37" fillId="0" borderId="0" xfId="0" applyNumberFormat="1" applyFont="1" applyBorder="1" applyAlignment="1">
      <alignment horizontal="left"/>
    </xf>
    <xf numFmtId="4" fontId="36" fillId="0" borderId="0" xfId="5" applyNumberFormat="1" applyFont="1"/>
    <xf numFmtId="4" fontId="36" fillId="0" borderId="0" xfId="0" applyNumberFormat="1" applyFont="1" applyFill="1" applyBorder="1"/>
    <xf numFmtId="4" fontId="37" fillId="0" borderId="2" xfId="6" applyNumberFormat="1" applyFont="1" applyFill="1" applyBorder="1" applyAlignment="1" applyProtection="1">
      <alignment horizontal="right"/>
    </xf>
    <xf numFmtId="4" fontId="36" fillId="0" borderId="0" xfId="0" applyNumberFormat="1" applyFont="1"/>
    <xf numFmtId="4" fontId="37" fillId="0" borderId="0" xfId="6" applyNumberFormat="1" applyFont="1" applyFill="1" applyBorder="1" applyAlignment="1" applyProtection="1">
      <alignment horizontal="left"/>
    </xf>
    <xf numFmtId="4" fontId="38" fillId="0" borderId="0" xfId="6" applyNumberFormat="1" applyFont="1" applyFill="1" applyBorder="1" applyAlignment="1" applyProtection="1">
      <alignment horizontal="right"/>
    </xf>
    <xf numFmtId="4" fontId="38" fillId="0" borderId="0" xfId="0" applyNumberFormat="1" applyFont="1" applyFill="1" applyBorder="1"/>
    <xf numFmtId="4" fontId="39" fillId="0" borderId="0" xfId="6" applyNumberFormat="1" applyFont="1" applyFill="1" applyBorder="1"/>
    <xf numFmtId="4" fontId="37" fillId="0" borderId="0" xfId="6" applyNumberFormat="1" applyFont="1" applyBorder="1" applyAlignment="1">
      <alignment horizontal="center"/>
    </xf>
    <xf numFmtId="4" fontId="37" fillId="0" borderId="0" xfId="6" applyNumberFormat="1" applyFont="1" applyAlignment="1">
      <alignment horizontal="left"/>
    </xf>
    <xf numFmtId="4" fontId="37" fillId="0" borderId="0" xfId="6" applyNumberFormat="1" applyFont="1" applyFill="1" applyBorder="1" applyAlignment="1">
      <alignment horizontal="center"/>
    </xf>
    <xf numFmtId="4" fontId="37" fillId="0" borderId="6" xfId="6" applyNumberFormat="1" applyFont="1" applyFill="1" applyBorder="1" applyAlignment="1">
      <alignment horizontal="center"/>
    </xf>
    <xf numFmtId="4" fontId="37" fillId="0" borderId="6" xfId="6" applyNumberFormat="1" applyFont="1" applyFill="1" applyBorder="1" applyAlignment="1">
      <alignment horizontal="left"/>
    </xf>
    <xf numFmtId="4" fontId="37" fillId="0" borderId="0" xfId="6" applyNumberFormat="1" applyFont="1" applyFill="1" applyBorder="1" applyAlignment="1">
      <alignment horizontal="left"/>
    </xf>
    <xf numFmtId="4" fontId="37" fillId="0" borderId="4" xfId="6" applyNumberFormat="1" applyFont="1" applyFill="1" applyBorder="1" applyAlignment="1" applyProtection="1">
      <alignment horizontal="right"/>
    </xf>
    <xf numFmtId="4" fontId="37" fillId="0" borderId="4" xfId="6" applyNumberFormat="1" applyFont="1" applyFill="1" applyBorder="1" applyAlignment="1" applyProtection="1">
      <alignment horizontal="left"/>
    </xf>
    <xf numFmtId="4" fontId="37" fillId="0" borderId="0" xfId="0" applyNumberFormat="1" applyFont="1"/>
    <xf numFmtId="173" fontId="36" fillId="0" borderId="0" xfId="4" applyNumberFormat="1" applyFont="1"/>
    <xf numFmtId="173" fontId="36" fillId="0" borderId="0" xfId="4" applyNumberFormat="1" applyFont="1" applyBorder="1"/>
    <xf numFmtId="173" fontId="37" fillId="0" borderId="1" xfId="4" applyNumberFormat="1" applyFont="1" applyBorder="1"/>
    <xf numFmtId="173" fontId="37" fillId="0" borderId="1" xfId="0" applyNumberFormat="1" applyFont="1" applyBorder="1" applyAlignment="1">
      <alignment horizontal="right"/>
    </xf>
    <xf numFmtId="173" fontId="36" fillId="0" borderId="0" xfId="0" applyNumberFormat="1" applyFont="1" applyBorder="1" applyAlignment="1">
      <alignment horizontal="right"/>
    </xf>
    <xf numFmtId="173" fontId="37" fillId="0" borderId="0" xfId="0" applyNumberFormat="1" applyFont="1" applyBorder="1" applyAlignment="1">
      <alignment horizontal="right"/>
    </xf>
    <xf numFmtId="173" fontId="36" fillId="0" borderId="0" xfId="5" applyNumberFormat="1" applyFont="1" applyAlignment="1">
      <alignment horizontal="right"/>
    </xf>
    <xf numFmtId="173" fontId="36" fillId="0" borderId="3" xfId="0" applyNumberFormat="1" applyFont="1" applyBorder="1" applyAlignment="1">
      <alignment horizontal="right"/>
    </xf>
    <xf numFmtId="173" fontId="37" fillId="0" borderId="2" xfId="0" applyNumberFormat="1" applyFont="1" applyBorder="1" applyAlignment="1">
      <alignment horizontal="right"/>
    </xf>
    <xf numFmtId="173" fontId="36" fillId="0" borderId="0" xfId="0" applyNumberFormat="1" applyFont="1" applyFill="1" applyBorder="1" applyAlignment="1">
      <alignment horizontal="right"/>
    </xf>
    <xf numFmtId="173" fontId="37" fillId="0" borderId="0" xfId="6" applyNumberFormat="1" applyFont="1" applyFill="1" applyBorder="1" applyAlignment="1" applyProtection="1">
      <alignment horizontal="left"/>
    </xf>
    <xf numFmtId="173" fontId="36" fillId="0" borderId="0" xfId="6" applyNumberFormat="1" applyFont="1" applyFill="1" applyBorder="1" applyAlignment="1">
      <alignment horizontal="center"/>
    </xf>
    <xf numFmtId="173" fontId="38" fillId="0" borderId="0" xfId="0" applyNumberFormat="1" applyFont="1" applyFill="1" applyBorder="1" applyAlignment="1">
      <alignment horizontal="right"/>
    </xf>
    <xf numFmtId="173" fontId="37" fillId="0" borderId="0" xfId="0" applyNumberFormat="1" applyFont="1" applyFill="1" applyBorder="1" applyAlignment="1">
      <alignment horizontal="right"/>
    </xf>
    <xf numFmtId="173" fontId="36" fillId="0" borderId="0" xfId="0" applyNumberFormat="1" applyFont="1" applyFill="1" applyAlignment="1">
      <alignment horizontal="right"/>
    </xf>
    <xf numFmtId="173" fontId="37" fillId="0" borderId="0" xfId="6" applyNumberFormat="1" applyFont="1" applyBorder="1" applyAlignment="1">
      <alignment horizontal="center"/>
    </xf>
    <xf numFmtId="173" fontId="36" fillId="0" borderId="0" xfId="6" applyNumberFormat="1" applyFont="1" applyAlignment="1">
      <alignment horizontal="center"/>
    </xf>
    <xf numFmtId="173" fontId="37" fillId="0" borderId="6" xfId="6" applyNumberFormat="1" applyFont="1" applyBorder="1" applyAlignment="1">
      <alignment horizontal="center"/>
    </xf>
    <xf numFmtId="173" fontId="37" fillId="0" borderId="0" xfId="2" applyNumberFormat="1" applyFont="1" applyFill="1" applyAlignment="1">
      <alignment horizontal="left"/>
    </xf>
    <xf numFmtId="173" fontId="37" fillId="0" borderId="0" xfId="0" applyNumberFormat="1" applyFont="1" applyFill="1" applyAlignment="1">
      <alignment horizontal="right"/>
    </xf>
    <xf numFmtId="173" fontId="37" fillId="0" borderId="5" xfId="0" applyNumberFormat="1" applyFont="1" applyBorder="1" applyAlignment="1">
      <alignment horizontal="left"/>
    </xf>
    <xf numFmtId="173" fontId="37" fillId="0" borderId="4" xfId="0" applyNumberFormat="1" applyFont="1" applyBorder="1" applyAlignment="1">
      <alignment horizontal="left"/>
    </xf>
    <xf numFmtId="173" fontId="37" fillId="0" borderId="4" xfId="0" applyNumberFormat="1" applyFont="1" applyFill="1" applyBorder="1" applyAlignment="1">
      <alignment horizontal="right"/>
    </xf>
    <xf numFmtId="173" fontId="37" fillId="0" borderId="0" xfId="2" applyNumberFormat="1" applyFont="1" applyFill="1" applyBorder="1" applyAlignment="1">
      <alignment horizontal="left"/>
    </xf>
    <xf numFmtId="173" fontId="37" fillId="0" borderId="4" xfId="2" applyNumberFormat="1" applyFont="1" applyFill="1" applyBorder="1" applyAlignment="1">
      <alignment horizontal="left"/>
    </xf>
    <xf numFmtId="173" fontId="37" fillId="0" borderId="3" xfId="0" applyNumberFormat="1" applyFont="1" applyBorder="1" applyAlignment="1">
      <alignment horizontal="left"/>
    </xf>
    <xf numFmtId="173" fontId="37" fillId="0" borderId="1" xfId="2" applyNumberFormat="1" applyFont="1" applyFill="1" applyBorder="1" applyAlignment="1">
      <alignment horizontal="left"/>
    </xf>
    <xf numFmtId="173" fontId="37" fillId="0" borderId="0" xfId="0" applyNumberFormat="1" applyFont="1" applyFill="1" applyBorder="1" applyAlignment="1">
      <alignment horizontal="right" vertical="center"/>
    </xf>
    <xf numFmtId="171" fontId="22" fillId="0" borderId="3" xfId="5" applyNumberFormat="1" applyFont="1" applyFill="1" applyBorder="1" applyAlignment="1" applyProtection="1">
      <alignment horizontal="left"/>
    </xf>
    <xf numFmtId="0" fontId="3" fillId="0" borderId="3" xfId="0" applyFont="1" applyBorder="1" applyAlignment="1"/>
    <xf numFmtId="4" fontId="36" fillId="0" borderId="0" xfId="0" applyNumberFormat="1" applyFont="1" applyFill="1" applyBorder="1" applyAlignment="1"/>
    <xf numFmtId="0" fontId="3" fillId="0" borderId="0" xfId="0" applyFont="1" applyAlignment="1"/>
    <xf numFmtId="4" fontId="39" fillId="0" borderId="0" xfId="6" applyNumberFormat="1" applyFont="1" applyFill="1" applyBorder="1" applyAlignment="1"/>
    <xf numFmtId="170" fontId="19" fillId="0" borderId="4" xfId="0" applyNumberFormat="1" applyFont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4" fontId="19" fillId="0" borderId="4" xfId="0" applyNumberFormat="1" applyFont="1" applyBorder="1" applyAlignment="1">
      <alignment horizontal="left" vertical="center"/>
    </xf>
    <xf numFmtId="170" fontId="10" fillId="0" borderId="0" xfId="0" applyNumberFormat="1" applyFont="1" applyAlignment="1">
      <alignment horizontal="left" vertical="center"/>
    </xf>
    <xf numFmtId="4" fontId="19" fillId="0" borderId="4" xfId="0" applyNumberFormat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173" fontId="37" fillId="0" borderId="0" xfId="2" applyNumberFormat="1" applyFont="1" applyFill="1" applyBorder="1" applyAlignment="1">
      <alignment horizontal="left" vertical="center"/>
    </xf>
    <xf numFmtId="4" fontId="37" fillId="0" borderId="0" xfId="2" applyNumberFormat="1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left" vertical="center"/>
    </xf>
    <xf numFmtId="4" fontId="19" fillId="0" borderId="0" xfId="0" applyNumberFormat="1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center"/>
    </xf>
    <xf numFmtId="4" fontId="37" fillId="0" borderId="0" xfId="0" applyNumberFormat="1" applyFont="1" applyFill="1" applyBorder="1" applyAlignment="1">
      <alignment horizontal="right" vertical="center"/>
    </xf>
    <xf numFmtId="0" fontId="19" fillId="0" borderId="8" xfId="2" applyFont="1" applyFill="1" applyBorder="1" applyAlignment="1">
      <alignment horizontal="left" vertical="top"/>
    </xf>
    <xf numFmtId="0" fontId="19" fillId="0" borderId="8" xfId="0" applyFont="1" applyFill="1" applyBorder="1" applyAlignment="1">
      <alignment horizontal="left"/>
    </xf>
    <xf numFmtId="0" fontId="19" fillId="0" borderId="5" xfId="0" applyFont="1" applyBorder="1" applyAlignment="1">
      <alignment horizontal="left" vertical="center"/>
    </xf>
    <xf numFmtId="173" fontId="41" fillId="0" borderId="5" xfId="0" applyNumberFormat="1" applyFont="1" applyBorder="1" applyAlignment="1">
      <alignment horizontal="left" vertical="center"/>
    </xf>
    <xf numFmtId="4" fontId="41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3" fontId="41" fillId="0" borderId="4" xfId="0" applyNumberFormat="1" applyFont="1" applyBorder="1" applyAlignment="1">
      <alignment horizontal="left" vertical="center"/>
    </xf>
    <xf numFmtId="173" fontId="41" fillId="0" borderId="4" xfId="0" applyNumberFormat="1" applyFont="1" applyFill="1" applyBorder="1" applyAlignment="1">
      <alignment horizontal="right" vertical="center"/>
    </xf>
    <xf numFmtId="4" fontId="41" fillId="0" borderId="4" xfId="6" applyNumberFormat="1" applyFont="1" applyFill="1" applyBorder="1" applyAlignment="1" applyProtection="1">
      <alignment horizontal="right" vertical="center"/>
    </xf>
    <xf numFmtId="4" fontId="41" fillId="0" borderId="0" xfId="0" applyNumberFormat="1" applyFont="1" applyFill="1" applyBorder="1" applyAlignment="1">
      <alignment horizontal="left" vertical="center"/>
    </xf>
    <xf numFmtId="0" fontId="19" fillId="0" borderId="4" xfId="2" applyFont="1" applyFill="1" applyBorder="1" applyAlignment="1">
      <alignment horizontal="left" vertical="center"/>
    </xf>
    <xf numFmtId="170" fontId="19" fillId="0" borderId="0" xfId="0" applyNumberFormat="1" applyFont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173" fontId="41" fillId="0" borderId="0" xfId="2" applyNumberFormat="1" applyFont="1" applyFill="1" applyBorder="1" applyAlignment="1">
      <alignment horizontal="left" vertical="center"/>
    </xf>
    <xf numFmtId="4" fontId="41" fillId="0" borderId="0" xfId="2" applyNumberFormat="1" applyFont="1" applyFill="1" applyAlignment="1">
      <alignment horizontal="left" vertical="center"/>
    </xf>
    <xf numFmtId="1" fontId="19" fillId="0" borderId="0" xfId="0" applyNumberFormat="1" applyFont="1" applyFill="1" applyAlignment="1">
      <alignment horizontal="left" vertical="center"/>
    </xf>
    <xf numFmtId="0" fontId="19" fillId="0" borderId="4" xfId="0" applyFont="1" applyFill="1" applyBorder="1" applyAlignment="1">
      <alignment horizontal="left" vertical="center" shrinkToFit="1"/>
    </xf>
    <xf numFmtId="173" fontId="41" fillId="0" borderId="4" xfId="2" applyNumberFormat="1" applyFont="1" applyFill="1" applyBorder="1" applyAlignment="1">
      <alignment horizontal="left" vertical="center"/>
    </xf>
    <xf numFmtId="4" fontId="41" fillId="0" borderId="4" xfId="6" applyNumberFormat="1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left" vertical="center"/>
    </xf>
    <xf numFmtId="4" fontId="41" fillId="0" borderId="8" xfId="2" applyNumberFormat="1" applyFont="1" applyFill="1" applyBorder="1" applyAlignment="1">
      <alignment horizontal="left"/>
    </xf>
    <xf numFmtId="1" fontId="13" fillId="0" borderId="0" xfId="0" applyNumberFormat="1" applyFont="1" applyFill="1" applyAlignment="1">
      <alignment horizontal="left"/>
    </xf>
    <xf numFmtId="4" fontId="26" fillId="0" borderId="0" xfId="6" applyNumberFormat="1" applyFont="1" applyFill="1" applyBorder="1" applyAlignment="1" applyProtection="1">
      <alignment horizontal="right"/>
    </xf>
    <xf numFmtId="4" fontId="26" fillId="0" borderId="0" xfId="4" applyNumberFormat="1" applyFont="1" applyBorder="1" applyAlignment="1">
      <alignment horizontal="left"/>
    </xf>
    <xf numFmtId="4" fontId="26" fillId="0" borderId="0" xfId="4" applyNumberFormat="1" applyFont="1" applyAlignment="1"/>
    <xf numFmtId="4" fontId="4" fillId="0" borderId="0" xfId="4" applyNumberFormat="1" applyFont="1" applyAlignment="1">
      <alignment shrinkToFit="1"/>
    </xf>
    <xf numFmtId="0" fontId="43" fillId="0" borderId="0" xfId="4" applyFont="1" applyBorder="1" applyAlignment="1"/>
    <xf numFmtId="0" fontId="44" fillId="0" borderId="0" xfId="4" applyFont="1" applyBorder="1" applyAlignment="1">
      <alignment horizontal="right" vertical="center"/>
    </xf>
    <xf numFmtId="0" fontId="44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/>
    </xf>
    <xf numFmtId="173" fontId="4" fillId="0" borderId="0" xfId="4" applyNumberFormat="1" applyFont="1" applyBorder="1" applyAlignment="1">
      <alignment horizontal="left" vertical="center"/>
    </xf>
    <xf numFmtId="0" fontId="4" fillId="0" borderId="0" xfId="4" applyFont="1"/>
    <xf numFmtId="173" fontId="4" fillId="0" borderId="0" xfId="4" applyNumberFormat="1" applyFont="1"/>
    <xf numFmtId="170" fontId="19" fillId="0" borderId="2" xfId="0" applyNumberFormat="1" applyFont="1" applyBorder="1" applyAlignment="1">
      <alignment horizontal="left" vertical="top"/>
    </xf>
    <xf numFmtId="4" fontId="19" fillId="0" borderId="2" xfId="0" applyNumberFormat="1" applyFont="1" applyFill="1" applyBorder="1" applyAlignment="1">
      <alignment horizontal="left"/>
    </xf>
    <xf numFmtId="3" fontId="19" fillId="0" borderId="2" xfId="0" applyNumberFormat="1" applyFont="1" applyFill="1" applyBorder="1" applyAlignment="1">
      <alignment horizontal="left"/>
    </xf>
    <xf numFmtId="4" fontId="19" fillId="0" borderId="2" xfId="0" applyNumberFormat="1" applyFont="1" applyBorder="1" applyAlignment="1">
      <alignment horizontal="left"/>
    </xf>
    <xf numFmtId="173" fontId="41" fillId="0" borderId="2" xfId="0" applyNumberFormat="1" applyFont="1" applyBorder="1" applyAlignment="1">
      <alignment horizontal="right"/>
    </xf>
    <xf numFmtId="4" fontId="41" fillId="0" borderId="2" xfId="6" applyNumberFormat="1" applyFont="1" applyFill="1" applyBorder="1" applyAlignment="1" applyProtection="1">
      <alignment horizontal="right"/>
    </xf>
    <xf numFmtId="4" fontId="41" fillId="0" borderId="2" xfId="0" applyNumberFormat="1" applyFont="1" applyFill="1" applyBorder="1" applyAlignment="1">
      <alignment horizontal="left"/>
    </xf>
    <xf numFmtId="1" fontId="19" fillId="0" borderId="0" xfId="0" applyNumberFormat="1" applyFont="1" applyAlignment="1">
      <alignment horizontal="left"/>
    </xf>
    <xf numFmtId="0" fontId="19" fillId="0" borderId="2" xfId="0" applyFont="1" applyBorder="1" applyAlignment="1">
      <alignment horizontal="left"/>
    </xf>
    <xf numFmtId="177" fontId="19" fillId="0" borderId="6" xfId="0" applyNumberFormat="1" applyFont="1" applyBorder="1" applyAlignment="1">
      <alignment horizontal="left" vertical="top"/>
    </xf>
    <xf numFmtId="0" fontId="19" fillId="0" borderId="6" xfId="0" applyFont="1" applyBorder="1" applyAlignment="1">
      <alignment horizontal="left"/>
    </xf>
    <xf numFmtId="173" fontId="41" fillId="0" borderId="6" xfId="6" applyNumberFormat="1" applyFont="1" applyBorder="1" applyAlignment="1">
      <alignment horizontal="center"/>
    </xf>
    <xf numFmtId="4" fontId="41" fillId="0" borderId="6" xfId="6" applyNumberFormat="1" applyFont="1" applyFill="1" applyBorder="1" applyAlignment="1">
      <alignment horizontal="center"/>
    </xf>
    <xf numFmtId="4" fontId="41" fillId="0" borderId="6" xfId="6" applyNumberFormat="1" applyFont="1" applyFill="1" applyBorder="1" applyAlignment="1">
      <alignment horizontal="left"/>
    </xf>
    <xf numFmtId="4" fontId="26" fillId="0" borderId="0" xfId="6" applyNumberFormat="1" applyFont="1" applyFill="1" applyBorder="1" applyAlignment="1" applyProtection="1">
      <alignment horizontal="center"/>
    </xf>
    <xf numFmtId="0" fontId="4" fillId="0" borderId="0" xfId="3" applyFont="1" applyBorder="1" applyAlignment="1">
      <alignment horizontal="left"/>
    </xf>
    <xf numFmtId="4" fontId="37" fillId="0" borderId="4" xfId="0" applyNumberFormat="1" applyFont="1" applyFill="1" applyBorder="1" applyAlignment="1">
      <alignment horizontal="right"/>
    </xf>
    <xf numFmtId="4" fontId="19" fillId="0" borderId="8" xfId="0" applyNumberFormat="1" applyFont="1" applyFill="1" applyBorder="1" applyAlignment="1">
      <alignment horizontal="left" vertical="center" shrinkToFit="1"/>
    </xf>
    <xf numFmtId="0" fontId="1" fillId="0" borderId="8" xfId="0" applyFont="1" applyBorder="1" applyAlignment="1">
      <alignment horizontal="left" shrinkToFit="1"/>
    </xf>
    <xf numFmtId="4" fontId="37" fillId="0" borderId="8" xfId="0" applyNumberFormat="1" applyFont="1" applyFill="1" applyBorder="1" applyAlignment="1">
      <alignment horizontal="right"/>
    </xf>
    <xf numFmtId="4" fontId="19" fillId="0" borderId="4" xfId="0" applyNumberFormat="1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70" fontId="19" fillId="0" borderId="3" xfId="0" applyNumberFormat="1" applyFont="1" applyBorder="1" applyAlignment="1">
      <alignment horizontal="left" vertical="top"/>
    </xf>
    <xf numFmtId="171" fontId="22" fillId="0" borderId="3" xfId="5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justify" vertical="top" wrapText="1"/>
    </xf>
    <xf numFmtId="177" fontId="19" fillId="0" borderId="9" xfId="0" applyNumberFormat="1" applyFont="1" applyBorder="1" applyAlignment="1">
      <alignment horizontal="left" vertical="top"/>
    </xf>
    <xf numFmtId="171" fontId="22" fillId="0" borderId="9" xfId="5" applyNumberFormat="1" applyFont="1" applyFill="1" applyBorder="1" applyAlignment="1" applyProtection="1">
      <alignment horizontal="left" vertical="center"/>
    </xf>
    <xf numFmtId="0" fontId="34" fillId="0" borderId="9" xfId="0" applyFont="1" applyBorder="1" applyAlignment="1"/>
    <xf numFmtId="0" fontId="3" fillId="0" borderId="0" xfId="0" applyFont="1" applyFill="1" applyAlignment="1">
      <alignment horizontal="justify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left" vertical="top" wrapText="1"/>
    </xf>
    <xf numFmtId="4" fontId="10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4" fontId="36" fillId="0" borderId="3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 wrapText="1"/>
    </xf>
    <xf numFmtId="0" fontId="42" fillId="0" borderId="8" xfId="0" applyFont="1" applyBorder="1" applyAlignment="1">
      <alignment horizontal="left" shrinkToFit="1"/>
    </xf>
    <xf numFmtId="4" fontId="41" fillId="0" borderId="8" xfId="0" applyNumberFormat="1" applyFont="1" applyFill="1" applyBorder="1" applyAlignment="1">
      <alignment horizontal="right"/>
    </xf>
    <xf numFmtId="4" fontId="19" fillId="0" borderId="4" xfId="0" applyNumberFormat="1" applyFont="1" applyBorder="1" applyAlignment="1">
      <alignment horizontal="left" vertical="center" wrapText="1"/>
    </xf>
    <xf numFmtId="4" fontId="41" fillId="0" borderId="4" xfId="0" applyNumberFormat="1" applyFont="1" applyFill="1" applyBorder="1" applyAlignment="1">
      <alignment horizontal="right" vertical="center"/>
    </xf>
    <xf numFmtId="0" fontId="42" fillId="0" borderId="4" xfId="0" applyFont="1" applyBorder="1" applyAlignment="1">
      <alignment horizontal="left" vertical="center" wrapText="1"/>
    </xf>
    <xf numFmtId="177" fontId="19" fillId="0" borderId="9" xfId="0" applyNumberFormat="1" applyFont="1" applyBorder="1" applyAlignment="1">
      <alignment horizontal="left"/>
    </xf>
    <xf numFmtId="171" fontId="22" fillId="0" borderId="9" xfId="5" applyNumberFormat="1" applyFont="1" applyFill="1" applyBorder="1" applyAlignment="1" applyProtection="1">
      <alignment horizontal="left"/>
    </xf>
    <xf numFmtId="0" fontId="19" fillId="0" borderId="2" xfId="0" applyFont="1" applyFill="1" applyBorder="1" applyAlignment="1">
      <alignment horizontal="left" wrapText="1"/>
    </xf>
    <xf numFmtId="170" fontId="19" fillId="0" borderId="3" xfId="0" applyNumberFormat="1" applyFont="1" applyBorder="1" applyAlignment="1">
      <alignment horizontal="left"/>
    </xf>
    <xf numFmtId="49" fontId="4" fillId="0" borderId="0" xfId="4" applyNumberFormat="1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</cellXfs>
  <cellStyles count="7">
    <cellStyle name="Normal 2" xfId="1"/>
    <cellStyle name="Normal_9846_0" xfId="2"/>
    <cellStyle name="Normal_Sheet1" xfId="3"/>
    <cellStyle name="Normalno" xfId="0" builtinId="0"/>
    <cellStyle name="Obično_14-05-2" xfId="4"/>
    <cellStyle name="Obično_troškovnik_SOTINSKA11" xfId="5"/>
    <cellStyle name="Zarez" xfId="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127000</xdr:colOff>
      <xdr:row>6</xdr:row>
      <xdr:rowOff>0</xdr:rowOff>
    </xdr:to>
    <xdr:pic>
      <xdr:nvPicPr>
        <xdr:cNvPr id="7177" name="zaglavlje">
          <a:extLst>
            <a:ext uri="{FF2B5EF4-FFF2-40B4-BE49-F238E27FC236}">
              <a16:creationId xmlns:a16="http://schemas.microsoft.com/office/drawing/2014/main" id="{654A5EC3-56A7-45C1-8ACC-AE79E651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290"/>
        <a:stretch>
          <a:fillRect/>
        </a:stretch>
      </xdr:blipFill>
      <xdr:spPr bwMode="auto">
        <a:xfrm>
          <a:off x="0" y="171450"/>
          <a:ext cx="17208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</xdr:row>
      <xdr:rowOff>31750</xdr:rowOff>
    </xdr:from>
    <xdr:to>
      <xdr:col>7</xdr:col>
      <xdr:colOff>196850</xdr:colOff>
      <xdr:row>6</xdr:row>
      <xdr:rowOff>0</xdr:rowOff>
    </xdr:to>
    <xdr:pic>
      <xdr:nvPicPr>
        <xdr:cNvPr id="7178" name="zaglavlje">
          <a:extLst>
            <a:ext uri="{FF2B5EF4-FFF2-40B4-BE49-F238E27FC236}">
              <a16:creationId xmlns:a16="http://schemas.microsoft.com/office/drawing/2014/main" id="{38DE637F-57F4-4D1F-8D95-5FB1B70A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01" t="45274"/>
        <a:stretch>
          <a:fillRect/>
        </a:stretch>
      </xdr:blipFill>
      <xdr:spPr bwMode="auto">
        <a:xfrm>
          <a:off x="1720850" y="546100"/>
          <a:ext cx="16700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1\d\Knjig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ASB_OBNOVA2001\7107_Ostoji&#263;\7107_A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teh.uvj. (2)"/>
      <sheetName val="Opći teh.uvj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k_površina (2)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01-03"/>
      <sheetName val="101-102"/>
      <sheetName val="103"/>
      <sheetName val="104"/>
      <sheetName val="105"/>
      <sheetName val="106"/>
      <sheetName val="107"/>
      <sheetName val="108"/>
      <sheetName val="201"/>
      <sheetName val="202"/>
      <sheetName val="Tem"/>
      <sheetName val="Isk_površina"/>
      <sheetName val="Nasl_ur"/>
      <sheetName val="Unut_uređenje"/>
      <sheetName val="Nasl_dok"/>
      <sheetName val="Trosk (2)"/>
      <sheetName val="Nasl_foto"/>
      <sheetName val="Nasl_foto (2)"/>
      <sheetName val="Dokaz"/>
      <sheetName val="Nasl_dok (2)"/>
      <sheetName val="Trosk"/>
      <sheetName val="Module1"/>
      <sheetName val="Osn_Pod"/>
      <sheetName val="Isk_površina_(2)"/>
      <sheetName val="Isk_površina_(2)1"/>
      <sheetName val="Isk_površina_(2)2"/>
      <sheetName val="Oporavljeno_List1"/>
      <sheetName val="List1"/>
      <sheetName val="Opis (2)"/>
      <sheetName val="01-04 (KROV)"/>
      <sheetName val="100"/>
      <sheetName val="greda_105"/>
      <sheetName val="greda_106"/>
      <sheetName val="greda_107"/>
      <sheetName val="greda_108"/>
      <sheetName val="200"/>
      <sheetName val="KONZ PL 204"/>
      <sheetName val="STUBIŠTE 205_1"/>
      <sheetName val="STUBIŠTE 205_2"/>
      <sheetName val="greda_206"/>
      <sheetName val="greda_207"/>
      <sheetName val="greda_208"/>
      <sheetName val="greda_209"/>
      <sheetName val="serk"/>
      <sheetName val="podna p."/>
      <sheetName val="SPECIFIKACIJA "/>
      <sheetName val="Predmjer"/>
      <sheetName val="Korice (3)"/>
      <sheetName val="Korice (4)"/>
      <sheetName val="SPECIFIKACIJA  (2)"/>
      <sheetName val="SPECIFIKACIJA  (3)"/>
      <sheetName val="STOLARIJA"/>
      <sheetName val="FOTO"/>
      <sheetName val="Obrazac za reviziju"/>
      <sheetName val="Nasl. trosk"/>
      <sheetName val="TG"/>
      <sheetName val="AB GREDA"/>
      <sheetName val="Isk_površina_(2)3"/>
      <sheetName val="Trosk_(2)"/>
      <sheetName val="Nasl_foto_(2)"/>
      <sheetName val="Nasl_dok_(2)"/>
      <sheetName val="Opis_(2)"/>
      <sheetName val="01-04_(KROV)"/>
      <sheetName val="KONZ_PL_204"/>
      <sheetName val="STUBIŠTE_205_1"/>
      <sheetName val="STUBIŠTE_205_2"/>
      <sheetName val="podna_p_"/>
      <sheetName val="SPECIFIKACIJA_"/>
      <sheetName val="Korice_(3)"/>
      <sheetName val="Korice_(4)"/>
      <sheetName val="SPECIFIKACIJA__(2)"/>
      <sheetName val="SPECIFIKACIJA__(3)"/>
      <sheetName val="Obrazac_za_reviziju"/>
      <sheetName val="Nasl__trosk"/>
      <sheetName val="AB_GRE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29"/>
  <sheetViews>
    <sheetView view="pageBreakPreview" zoomScaleNormal="125" zoomScaleSheetLayoutView="100" workbookViewId="0">
      <selection activeCell="M28" sqref="M28"/>
    </sheetView>
  </sheetViews>
  <sheetFormatPr defaultColWidth="10.6640625" defaultRowHeight="12.5"/>
  <cols>
    <col min="1" max="16384" width="10.6640625" style="1"/>
  </cols>
  <sheetData>
    <row r="3" spans="2:8">
      <c r="B3" s="2" t="s">
        <v>0</v>
      </c>
      <c r="D3" s="3" t="s">
        <v>200</v>
      </c>
      <c r="E3" s="3"/>
      <c r="F3" s="3"/>
      <c r="G3" s="3"/>
      <c r="H3" s="3"/>
    </row>
    <row r="4" spans="2:8">
      <c r="B4" s="2"/>
      <c r="D4" s="125" t="s">
        <v>202</v>
      </c>
      <c r="E4" s="3"/>
      <c r="F4" s="3"/>
      <c r="G4" s="3"/>
      <c r="H4" s="3"/>
    </row>
    <row r="5" spans="2:8">
      <c r="B5" s="2"/>
      <c r="D5" s="125" t="s">
        <v>201</v>
      </c>
      <c r="E5" s="3"/>
      <c r="F5" s="3"/>
      <c r="G5" s="3"/>
      <c r="H5" s="3"/>
    </row>
    <row r="6" spans="2:8">
      <c r="B6" s="2" t="s">
        <v>1</v>
      </c>
      <c r="D6" s="3" t="s">
        <v>200</v>
      </c>
      <c r="E6" s="3"/>
      <c r="F6" s="3"/>
      <c r="G6" s="3"/>
      <c r="H6" s="3"/>
    </row>
    <row r="7" spans="2:8">
      <c r="B7" s="4" t="s">
        <v>2</v>
      </c>
      <c r="D7" s="125" t="s">
        <v>202</v>
      </c>
      <c r="E7" s="3"/>
      <c r="F7" s="3"/>
      <c r="G7" s="3"/>
      <c r="H7" s="3"/>
    </row>
    <row r="8" spans="2:8">
      <c r="B8" s="2"/>
      <c r="D8" s="125" t="s">
        <v>201</v>
      </c>
      <c r="E8" s="3"/>
      <c r="F8" s="3"/>
      <c r="G8" s="3"/>
      <c r="H8" s="3"/>
    </row>
    <row r="9" spans="2:8">
      <c r="B9" s="2" t="s">
        <v>3</v>
      </c>
      <c r="D9" s="138" t="s">
        <v>203</v>
      </c>
      <c r="E9" s="3"/>
      <c r="F9" s="3"/>
      <c r="G9" s="3"/>
      <c r="H9" s="3"/>
    </row>
    <row r="10" spans="2:8">
      <c r="B10" s="2"/>
      <c r="D10" s="5"/>
      <c r="E10" s="5"/>
      <c r="F10" s="5"/>
      <c r="G10" s="5"/>
      <c r="H10" s="5"/>
    </row>
    <row r="11" spans="2:8">
      <c r="B11" s="2"/>
      <c r="D11" s="5" t="s">
        <v>212</v>
      </c>
      <c r="E11" s="5"/>
      <c r="F11" s="5"/>
      <c r="G11" s="5"/>
      <c r="H11" s="139"/>
    </row>
    <row r="12" spans="2:8">
      <c r="B12" s="2"/>
      <c r="D12" s="3"/>
      <c r="E12" s="3"/>
      <c r="F12" s="3"/>
      <c r="G12" s="3"/>
      <c r="H12" s="3"/>
    </row>
    <row r="13" spans="2:8">
      <c r="B13" s="2" t="s">
        <v>4</v>
      </c>
      <c r="D13" s="3" t="s">
        <v>162</v>
      </c>
      <c r="E13" s="3"/>
      <c r="F13" s="3"/>
      <c r="G13" s="3"/>
      <c r="H13" s="3"/>
    </row>
    <row r="14" spans="2:8">
      <c r="B14" s="2"/>
      <c r="D14" s="3" t="s">
        <v>113</v>
      </c>
      <c r="E14" s="3"/>
      <c r="F14" s="3"/>
      <c r="G14" s="3"/>
      <c r="H14" s="3"/>
    </row>
    <row r="15" spans="2:8">
      <c r="B15" s="2"/>
      <c r="D15" s="3" t="s">
        <v>163</v>
      </c>
      <c r="E15" s="3"/>
      <c r="F15" s="3"/>
      <c r="G15" s="3"/>
      <c r="H15" s="3"/>
    </row>
    <row r="16" spans="2:8">
      <c r="B16" s="6" t="s">
        <v>5</v>
      </c>
      <c r="D16" s="126" t="s">
        <v>210</v>
      </c>
      <c r="E16" s="3"/>
      <c r="F16" s="3"/>
      <c r="G16" s="3"/>
      <c r="H16" s="3"/>
    </row>
    <row r="17" spans="2:8">
      <c r="B17" s="6" t="s">
        <v>6</v>
      </c>
      <c r="D17" s="126" t="s">
        <v>211</v>
      </c>
      <c r="E17" s="3"/>
      <c r="F17" s="3"/>
      <c r="G17" s="3"/>
      <c r="H17" s="3"/>
    </row>
    <row r="18" spans="2:8">
      <c r="B18" s="6" t="s">
        <v>7</v>
      </c>
      <c r="D18" s="273"/>
      <c r="E18" s="273"/>
      <c r="F18" s="273"/>
      <c r="G18" s="273"/>
      <c r="H18" s="273"/>
    </row>
    <row r="19" spans="2:8">
      <c r="B19" s="6" t="s">
        <v>9</v>
      </c>
      <c r="D19" s="273" t="s">
        <v>8</v>
      </c>
      <c r="E19" s="273"/>
      <c r="F19" s="273"/>
      <c r="G19" s="273"/>
      <c r="H19" s="273"/>
    </row>
    <row r="20" spans="2:8">
      <c r="B20" s="6" t="s">
        <v>10</v>
      </c>
      <c r="D20" s="273" t="s">
        <v>8</v>
      </c>
      <c r="E20" s="273"/>
      <c r="F20" s="273"/>
      <c r="G20" s="273"/>
      <c r="H20" s="273"/>
    </row>
    <row r="21" spans="2:8">
      <c r="D21" s="3"/>
      <c r="E21" s="3"/>
      <c r="F21" s="3"/>
      <c r="G21" s="3"/>
      <c r="H21" s="3"/>
    </row>
    <row r="22" spans="2:8">
      <c r="B22" s="7" t="s">
        <v>11</v>
      </c>
      <c r="D22" s="3" t="s">
        <v>209</v>
      </c>
      <c r="E22" s="3"/>
      <c r="F22" s="3"/>
      <c r="G22" s="3"/>
      <c r="H22" s="3"/>
    </row>
    <row r="23" spans="2:8">
      <c r="D23" s="3"/>
      <c r="E23" s="3"/>
      <c r="F23" s="3"/>
      <c r="G23" s="3"/>
      <c r="H23" s="3"/>
    </row>
    <row r="24" spans="2:8">
      <c r="B24" s="6" t="s">
        <v>12</v>
      </c>
      <c r="D24" s="3"/>
      <c r="E24" s="3"/>
      <c r="F24" s="3"/>
      <c r="G24" s="3"/>
      <c r="H24" s="3"/>
    </row>
    <row r="25" spans="2:8">
      <c r="B25" s="6" t="s">
        <v>13</v>
      </c>
      <c r="D25" s="3"/>
      <c r="E25" s="3"/>
      <c r="F25" s="3"/>
      <c r="G25" s="3"/>
      <c r="H25" s="3"/>
    </row>
    <row r="26" spans="2:8">
      <c r="D26" s="3"/>
      <c r="E26" s="3"/>
      <c r="F26" s="3"/>
      <c r="G26" s="3"/>
      <c r="H26" s="3"/>
    </row>
    <row r="27" spans="2:8">
      <c r="D27" s="3">
        <v>0</v>
      </c>
      <c r="E27" s="3"/>
      <c r="F27" s="3"/>
      <c r="G27" s="3"/>
      <c r="H27" s="3"/>
    </row>
    <row r="28" spans="2:8">
      <c r="D28" s="3"/>
      <c r="E28" s="3"/>
      <c r="F28" s="3"/>
      <c r="G28" s="3"/>
      <c r="H28" s="3"/>
    </row>
    <row r="29" spans="2:8">
      <c r="D29" s="3"/>
      <c r="E29" s="3"/>
      <c r="F29" s="3"/>
      <c r="G29" s="3"/>
      <c r="H29" s="3"/>
    </row>
  </sheetData>
  <mergeCells count="3">
    <mergeCell ref="D18:H18"/>
    <mergeCell ref="D19:H19"/>
    <mergeCell ref="D20:H20"/>
  </mergeCells>
  <pageMargins left="0.74791666666666667" right="0.74791666666666667" top="0.98402777777777772" bottom="0.98402777777777772" header="0.5" footer="0.5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3"/>
  <sheetViews>
    <sheetView tabSelected="1" zoomScale="70" zoomScaleNormal="70" zoomScaleSheetLayoutView="100" workbookViewId="0">
      <selection activeCell="T51" sqref="T51"/>
    </sheetView>
  </sheetViews>
  <sheetFormatPr defaultRowHeight="15.5"/>
  <cols>
    <col min="1" max="1" width="4.109375" style="8" customWidth="1"/>
    <col min="2" max="2" width="5.109375" style="8" customWidth="1"/>
    <col min="3" max="7" width="9.33203125" style="8" customWidth="1"/>
    <col min="8" max="8" width="7.109375" style="8" customWidth="1"/>
    <col min="9" max="9" width="6.109375" style="8" customWidth="1"/>
    <col min="10" max="10" width="12" style="143" customWidth="1"/>
    <col min="11" max="11" width="12.33203125" style="143" customWidth="1"/>
    <col min="12" max="12" width="16.77734375" style="158" customWidth="1"/>
    <col min="13" max="13" width="7" style="164" customWidth="1"/>
    <col min="14" max="14" width="9.44140625" customWidth="1"/>
  </cols>
  <sheetData>
    <row r="1" spans="1:14" s="13" customFormat="1" ht="12" customHeight="1">
      <c r="A1" s="9"/>
      <c r="B1" s="10"/>
      <c r="C1" s="10"/>
      <c r="D1" s="10"/>
      <c r="E1" s="251"/>
      <c r="F1" s="252" t="s">
        <v>14</v>
      </c>
      <c r="G1" s="253" t="str">
        <f>Sheet2!D3</f>
        <v>OPĆINA GARČIN</v>
      </c>
      <c r="H1" s="253"/>
      <c r="I1" s="254"/>
      <c r="J1" s="255"/>
      <c r="K1" s="255"/>
      <c r="L1" s="247" t="s">
        <v>15</v>
      </c>
      <c r="M1" s="248" t="str">
        <f>Sheet2!D16</f>
        <v>81-11</v>
      </c>
      <c r="N1" s="11"/>
    </row>
    <row r="2" spans="1:14" s="13" customFormat="1" ht="4.1500000000000004" customHeight="1">
      <c r="A2" s="10"/>
      <c r="B2" s="10"/>
      <c r="C2" s="10"/>
      <c r="D2" s="10"/>
      <c r="E2" s="251"/>
      <c r="F2" s="251"/>
      <c r="G2" s="256"/>
      <c r="H2" s="256"/>
      <c r="I2" s="256"/>
      <c r="J2" s="257"/>
      <c r="K2" s="257"/>
      <c r="L2" s="247"/>
      <c r="M2" s="249"/>
    </row>
    <row r="3" spans="1:14" s="13" customFormat="1" ht="24.75" customHeight="1">
      <c r="A3" s="10"/>
      <c r="B3" s="10"/>
      <c r="C3" s="10"/>
      <c r="D3" s="10"/>
      <c r="E3" s="251"/>
      <c r="F3" s="252" t="s">
        <v>16</v>
      </c>
      <c r="G3" s="303" t="s">
        <v>171</v>
      </c>
      <c r="H3" s="303"/>
      <c r="I3" s="303"/>
      <c r="J3" s="303"/>
      <c r="K3" s="303"/>
      <c r="L3" s="247" t="s">
        <v>17</v>
      </c>
      <c r="M3" s="250" t="str">
        <f>Sheet2!D17</f>
        <v>81-11-4</v>
      </c>
      <c r="N3" s="137"/>
    </row>
    <row r="4" spans="1:14" s="13" customFormat="1" ht="18" customHeight="1">
      <c r="A4" s="14"/>
      <c r="B4" s="15"/>
      <c r="C4" s="15"/>
      <c r="D4" s="15"/>
      <c r="E4" s="15"/>
      <c r="F4" s="15"/>
      <c r="J4" s="178"/>
      <c r="K4" s="178"/>
      <c r="L4" s="272" t="s">
        <v>18</v>
      </c>
      <c r="M4" s="151"/>
    </row>
    <row r="5" spans="1:14" s="13" customFormat="1" ht="12" customHeight="1">
      <c r="A5" s="14"/>
      <c r="B5" s="16"/>
      <c r="C5" s="16"/>
      <c r="D5" s="16"/>
      <c r="E5" s="16"/>
      <c r="F5" s="16"/>
      <c r="I5" s="12"/>
      <c r="J5" s="179"/>
      <c r="K5" s="179"/>
      <c r="L5" s="153"/>
      <c r="M5" s="152"/>
      <c r="N5" s="17"/>
    </row>
    <row r="6" spans="1:14" s="13" customFormat="1" ht="13.5" customHeight="1">
      <c r="A6" s="18"/>
      <c r="B6" s="18"/>
      <c r="C6" s="18"/>
      <c r="D6" s="18"/>
      <c r="E6" s="18"/>
      <c r="F6" s="18"/>
      <c r="J6" s="178"/>
      <c r="K6" s="178"/>
      <c r="L6" s="153"/>
      <c r="M6" s="150"/>
    </row>
    <row r="7" spans="1:14" s="13" customFormat="1" ht="22.5" customHeight="1">
      <c r="A7" s="18"/>
      <c r="B7" s="18"/>
      <c r="C7" s="18"/>
      <c r="D7" s="18"/>
      <c r="E7" s="18"/>
      <c r="F7" s="18"/>
      <c r="J7" s="178"/>
      <c r="K7" s="178"/>
      <c r="L7" s="153"/>
      <c r="M7" s="150"/>
    </row>
    <row r="8" spans="1:14" s="22" customFormat="1" ht="10.5" customHeight="1" thickBot="1">
      <c r="A8" s="19"/>
      <c r="B8" s="19"/>
      <c r="C8" s="19"/>
      <c r="D8" s="19"/>
      <c r="E8" s="19"/>
      <c r="F8" s="19"/>
      <c r="G8" s="20"/>
      <c r="H8" s="20"/>
      <c r="I8" s="21"/>
      <c r="J8" s="180"/>
      <c r="K8" s="180"/>
      <c r="L8" s="155"/>
      <c r="M8" s="154"/>
    </row>
    <row r="9" spans="1:14" s="26" customFormat="1" ht="27" customHeight="1" thickTop="1" thickBot="1">
      <c r="A9" s="23"/>
      <c r="B9" s="24"/>
      <c r="C9" s="24" t="s">
        <v>164</v>
      </c>
      <c r="D9" s="25"/>
      <c r="E9" s="25"/>
      <c r="F9" s="25"/>
      <c r="G9" s="25"/>
      <c r="H9" s="25"/>
      <c r="I9" s="25"/>
      <c r="J9" s="181"/>
      <c r="K9" s="181"/>
      <c r="L9" s="156"/>
      <c r="M9" s="157"/>
    </row>
    <row r="10" spans="1:14" s="30" customFormat="1" ht="10.15" customHeight="1" thickTop="1">
      <c r="A10" s="27"/>
      <c r="B10" s="304"/>
      <c r="C10" s="304"/>
      <c r="D10" s="304"/>
      <c r="E10" s="304"/>
      <c r="F10" s="304"/>
      <c r="G10" s="304"/>
      <c r="H10" s="304"/>
      <c r="I10" s="28"/>
      <c r="J10" s="182"/>
      <c r="K10" s="182"/>
      <c r="L10" s="158"/>
      <c r="M10" s="159"/>
      <c r="N10" s="29"/>
    </row>
    <row r="11" spans="1:14" s="26" customFormat="1" ht="32.25" customHeight="1">
      <c r="A11" s="31"/>
      <c r="B11" s="32"/>
      <c r="C11" s="32"/>
      <c r="D11" s="33"/>
      <c r="E11" s="33"/>
      <c r="F11" s="33"/>
      <c r="G11" s="33"/>
      <c r="H11" s="33"/>
      <c r="I11" s="33"/>
      <c r="J11" s="183"/>
      <c r="K11" s="183"/>
      <c r="L11" s="149"/>
      <c r="M11" s="160"/>
    </row>
    <row r="12" spans="1:14" s="30" customFormat="1" ht="21" customHeight="1">
      <c r="A12" s="34"/>
      <c r="C12" s="34" t="s">
        <v>214</v>
      </c>
      <c r="D12" s="35"/>
      <c r="E12" s="35"/>
      <c r="F12" s="35"/>
      <c r="G12" s="36"/>
      <c r="J12" s="184"/>
      <c r="K12" s="184"/>
      <c r="L12" s="158"/>
      <c r="M12" s="161"/>
    </row>
    <row r="13" spans="1:14" s="39" customFormat="1" ht="18" customHeight="1">
      <c r="A13" s="37"/>
      <c r="B13" s="38"/>
      <c r="C13" s="38"/>
      <c r="D13" s="38"/>
      <c r="E13" s="38"/>
      <c r="F13" s="38"/>
      <c r="G13" s="38"/>
      <c r="H13" s="38"/>
      <c r="I13" s="38"/>
      <c r="J13" s="144"/>
      <c r="K13" s="144"/>
      <c r="L13" s="149"/>
      <c r="M13" s="146"/>
    </row>
    <row r="14" spans="1:14" s="209" customFormat="1" ht="24.75" customHeight="1">
      <c r="A14" s="302">
        <f>IF(N14&gt;0,B13+1,#REF!+0)</f>
        <v>1</v>
      </c>
      <c r="B14" s="302"/>
      <c r="C14" s="206" t="s">
        <v>19</v>
      </c>
      <c r="D14" s="58"/>
      <c r="E14" s="207"/>
      <c r="F14" s="207"/>
      <c r="G14" s="207"/>
      <c r="H14" s="207"/>
      <c r="I14" s="207"/>
      <c r="J14" s="185"/>
      <c r="K14" s="292"/>
      <c r="L14" s="292"/>
      <c r="M14" s="208"/>
      <c r="N14" s="209">
        <v>1</v>
      </c>
    </row>
    <row r="15" spans="1:14" s="38" customFormat="1" ht="18.75" customHeight="1">
      <c r="A15" s="40"/>
      <c r="B15" s="41"/>
      <c r="C15" s="41"/>
      <c r="D15" s="42"/>
      <c r="E15" s="42"/>
      <c r="F15" s="42"/>
      <c r="G15" s="42"/>
      <c r="H15" s="42"/>
      <c r="I15" s="42"/>
      <c r="J15" s="183" t="s">
        <v>20</v>
      </c>
      <c r="K15" s="183" t="s">
        <v>21</v>
      </c>
      <c r="L15" s="149" t="s">
        <v>22</v>
      </c>
      <c r="M15" s="146"/>
    </row>
    <row r="16" spans="1:14" s="38" customFormat="1" ht="10.5" customHeight="1">
      <c r="A16" s="37"/>
      <c r="B16" s="43"/>
      <c r="C16" s="44"/>
      <c r="D16" s="45"/>
      <c r="J16" s="144"/>
      <c r="K16" s="144"/>
      <c r="L16" s="149"/>
      <c r="M16" s="145"/>
      <c r="N16" s="38">
        <v>1</v>
      </c>
    </row>
    <row r="17" spans="1:14" s="38" customFormat="1" ht="141.75" customHeight="1">
      <c r="A17" s="46">
        <f>A14</f>
        <v>1</v>
      </c>
      <c r="B17" s="46">
        <f>IF(N17&gt;0,1,0)</f>
        <v>1</v>
      </c>
      <c r="C17" s="286" t="s">
        <v>213</v>
      </c>
      <c r="D17" s="286"/>
      <c r="E17" s="286"/>
      <c r="F17" s="286"/>
      <c r="G17" s="286"/>
      <c r="H17" s="286"/>
      <c r="I17" s="47" t="s">
        <v>31</v>
      </c>
      <c r="J17" s="144">
        <v>1</v>
      </c>
      <c r="K17" s="144"/>
      <c r="L17" s="149"/>
      <c r="M17" s="145"/>
      <c r="N17" s="48">
        <v>1</v>
      </c>
    </row>
    <row r="18" spans="1:14" s="44" customFormat="1" ht="39.75" customHeight="1" thickBot="1">
      <c r="A18" s="258"/>
      <c r="B18" s="258"/>
      <c r="C18" s="259" t="s">
        <v>24</v>
      </c>
      <c r="D18" s="259"/>
      <c r="E18" s="260">
        <f>A14</f>
        <v>1</v>
      </c>
      <c r="F18" s="259"/>
      <c r="G18" s="259"/>
      <c r="H18" s="260"/>
      <c r="I18" s="261"/>
      <c r="J18" s="262"/>
      <c r="K18" s="262"/>
      <c r="L18" s="263"/>
      <c r="M18" s="264"/>
      <c r="N18" s="265"/>
    </row>
    <row r="19" spans="1:14" s="38" customFormat="1" ht="47.25" customHeight="1">
      <c r="A19" s="65"/>
      <c r="B19" s="65"/>
      <c r="C19" s="69"/>
      <c r="D19" s="69"/>
      <c r="E19" s="95"/>
      <c r="F19" s="69"/>
      <c r="G19" s="69"/>
      <c r="H19" s="95"/>
      <c r="I19" s="70"/>
      <c r="J19" s="183"/>
      <c r="K19" s="183"/>
      <c r="L19" s="149"/>
      <c r="M19" s="145"/>
      <c r="N19" s="48"/>
    </row>
    <row r="20" spans="1:14" s="209" customFormat="1" ht="30.75" customHeight="1">
      <c r="A20" s="302">
        <f>IF(N20&gt;0,A14+1,#REF!+0)</f>
        <v>2</v>
      </c>
      <c r="B20" s="302"/>
      <c r="C20" s="206" t="s">
        <v>25</v>
      </c>
      <c r="D20" s="58"/>
      <c r="E20" s="207"/>
      <c r="F20" s="207"/>
      <c r="G20" s="207"/>
      <c r="H20" s="207"/>
      <c r="I20" s="207"/>
      <c r="J20" s="185"/>
      <c r="K20" s="292"/>
      <c r="L20" s="292"/>
      <c r="M20" s="208"/>
      <c r="N20" s="209">
        <v>1</v>
      </c>
    </row>
    <row r="21" spans="1:14" s="38" customFormat="1" ht="18.75" customHeight="1">
      <c r="A21" s="40"/>
      <c r="B21" s="41"/>
      <c r="C21" s="41"/>
      <c r="D21" s="42"/>
      <c r="E21" s="42"/>
      <c r="F21" s="42"/>
      <c r="G21" s="42"/>
      <c r="H21" s="42"/>
      <c r="I21" s="42"/>
      <c r="J21" s="183" t="s">
        <v>20</v>
      </c>
      <c r="K21" s="183" t="s">
        <v>21</v>
      </c>
      <c r="L21" s="149" t="s">
        <v>22</v>
      </c>
      <c r="M21" s="146"/>
    </row>
    <row r="22" spans="1:14" s="38" customFormat="1" ht="12.75" customHeight="1">
      <c r="A22" s="40"/>
      <c r="B22" s="41"/>
      <c r="C22" s="41"/>
      <c r="D22" s="42"/>
      <c r="E22" s="42"/>
      <c r="F22" s="42"/>
      <c r="G22" s="42"/>
      <c r="H22" s="42"/>
      <c r="I22" s="42"/>
      <c r="J22" s="183"/>
      <c r="K22" s="183"/>
      <c r="L22" s="149"/>
      <c r="M22" s="146"/>
    </row>
    <row r="23" spans="1:14" s="38" customFormat="1" ht="105.75" customHeight="1">
      <c r="A23" s="46">
        <f>A20</f>
        <v>2</v>
      </c>
      <c r="B23" s="46">
        <v>1</v>
      </c>
      <c r="C23" s="282" t="s">
        <v>204</v>
      </c>
      <c r="D23" s="282"/>
      <c r="E23" s="282"/>
      <c r="F23" s="282"/>
      <c r="G23" s="282"/>
      <c r="H23" s="282"/>
      <c r="I23" s="38" t="s">
        <v>27</v>
      </c>
      <c r="J23" s="144">
        <v>3674.2</v>
      </c>
      <c r="K23" s="144"/>
      <c r="L23" s="149"/>
      <c r="M23" s="145"/>
      <c r="N23" s="48">
        <v>1</v>
      </c>
    </row>
    <row r="24" spans="1:14" s="44" customFormat="1" ht="37.5" customHeight="1" thickBot="1">
      <c r="A24" s="258"/>
      <c r="B24" s="258"/>
      <c r="C24" s="301" t="s">
        <v>39</v>
      </c>
      <c r="D24" s="301"/>
      <c r="E24" s="301"/>
      <c r="F24" s="301"/>
      <c r="G24" s="301"/>
      <c r="H24" s="301"/>
      <c r="I24" s="266"/>
      <c r="J24" s="262"/>
      <c r="K24" s="262"/>
      <c r="L24" s="263"/>
      <c r="M24" s="264"/>
      <c r="N24" s="265"/>
    </row>
    <row r="25" spans="1:14" s="8" customFormat="1" ht="33.75" customHeight="1">
      <c r="A25" s="55"/>
      <c r="B25" s="56"/>
      <c r="J25" s="143"/>
      <c r="K25" s="143"/>
      <c r="L25" s="158"/>
      <c r="M25" s="164"/>
    </row>
    <row r="26" spans="1:14" s="8" customFormat="1" ht="33.75" customHeight="1">
      <c r="A26" s="55"/>
      <c r="B26" s="56"/>
      <c r="J26" s="143"/>
      <c r="K26" s="143"/>
      <c r="L26" s="158"/>
      <c r="M26" s="164"/>
    </row>
    <row r="27" spans="1:14" s="209" customFormat="1" ht="24" customHeight="1">
      <c r="A27" s="302">
        <f>IF(N27&gt;0,A20+1,#REF!+0)</f>
        <v>3</v>
      </c>
      <c r="B27" s="302"/>
      <c r="C27" s="206" t="s">
        <v>40</v>
      </c>
      <c r="D27" s="58"/>
      <c r="E27" s="207"/>
      <c r="F27" s="207"/>
      <c r="G27" s="207"/>
      <c r="H27" s="207"/>
      <c r="I27" s="207"/>
      <c r="J27" s="185"/>
      <c r="K27" s="292"/>
      <c r="L27" s="292"/>
      <c r="M27" s="208"/>
      <c r="N27" s="209">
        <v>1</v>
      </c>
    </row>
    <row r="28" spans="1:14" s="38" customFormat="1" ht="18.75" customHeight="1">
      <c r="A28" s="40"/>
      <c r="B28" s="41"/>
      <c r="C28" s="41"/>
      <c r="D28" s="42"/>
      <c r="E28" s="42"/>
      <c r="F28" s="42"/>
      <c r="G28" s="42"/>
      <c r="H28" s="42"/>
      <c r="I28" s="42"/>
      <c r="J28" s="183" t="s">
        <v>20</v>
      </c>
      <c r="K28" s="183" t="s">
        <v>21</v>
      </c>
      <c r="L28" s="149" t="s">
        <v>22</v>
      </c>
      <c r="M28" s="146"/>
    </row>
    <row r="29" spans="1:14" s="8" customFormat="1" ht="10" customHeight="1">
      <c r="A29" s="55"/>
      <c r="B29" s="56"/>
      <c r="J29" s="143"/>
      <c r="K29" s="187"/>
      <c r="L29" s="158"/>
      <c r="M29" s="162"/>
      <c r="N29" s="8">
        <f>COUNT(#REF!)</f>
        <v>0</v>
      </c>
    </row>
    <row r="30" spans="1:14" s="8" customFormat="1" ht="135.75" customHeight="1">
      <c r="A30" s="60">
        <f>A27</f>
        <v>3</v>
      </c>
      <c r="B30" s="46">
        <f>IF(N30&gt;0,B28+1,0)</f>
        <v>1</v>
      </c>
      <c r="C30" s="286" t="s">
        <v>205</v>
      </c>
      <c r="D30" s="286"/>
      <c r="E30" s="286"/>
      <c r="F30" s="286"/>
      <c r="G30" s="286"/>
      <c r="H30" s="286"/>
      <c r="I30" s="61" t="s">
        <v>41</v>
      </c>
      <c r="J30" s="143">
        <v>1469.7</v>
      </c>
      <c r="K30" s="143"/>
      <c r="L30" s="149"/>
      <c r="M30" s="162"/>
      <c r="N30" s="62">
        <v>1</v>
      </c>
    </row>
    <row r="31" spans="1:14" s="8" customFormat="1" ht="21" customHeight="1">
      <c r="A31" s="60"/>
      <c r="B31" s="46"/>
      <c r="C31" s="53"/>
      <c r="D31" s="53"/>
      <c r="E31" s="53"/>
      <c r="F31" s="53"/>
      <c r="G31" s="53"/>
      <c r="H31" s="53"/>
      <c r="I31" s="61"/>
      <c r="J31" s="143"/>
      <c r="K31" s="143"/>
      <c r="L31" s="149"/>
      <c r="M31" s="162"/>
      <c r="N31" s="62"/>
    </row>
    <row r="32" spans="1:14" s="8" customFormat="1" ht="123" customHeight="1">
      <c r="A32" s="60">
        <v>3</v>
      </c>
      <c r="B32" s="46">
        <v>2</v>
      </c>
      <c r="C32" s="286" t="s">
        <v>215</v>
      </c>
      <c r="D32" s="286"/>
      <c r="E32" s="286"/>
      <c r="F32" s="286"/>
      <c r="G32" s="286"/>
      <c r="H32" s="286"/>
      <c r="I32" s="61" t="s">
        <v>27</v>
      </c>
      <c r="J32" s="143">
        <v>3674.2</v>
      </c>
      <c r="K32" s="143"/>
      <c r="L32" s="149"/>
      <c r="M32" s="162"/>
      <c r="N32" s="62">
        <v>1</v>
      </c>
    </row>
    <row r="33" spans="1:14" s="8" customFormat="1" ht="20.25" customHeight="1">
      <c r="A33" s="60"/>
      <c r="B33" s="46"/>
      <c r="C33" s="53"/>
      <c r="D33" s="53"/>
      <c r="E33" s="53"/>
      <c r="F33" s="53"/>
      <c r="G33" s="53"/>
      <c r="H33" s="53"/>
      <c r="I33" s="61"/>
      <c r="J33" s="143"/>
      <c r="K33" s="143"/>
      <c r="L33" s="149"/>
      <c r="M33" s="162"/>
      <c r="N33" s="62"/>
    </row>
    <row r="34" spans="1:14" s="8" customFormat="1" ht="201" customHeight="1">
      <c r="A34" s="60">
        <v>3</v>
      </c>
      <c r="B34" s="46">
        <f>IF(N34&gt;0,B32+1,0)</f>
        <v>3</v>
      </c>
      <c r="C34" s="286" t="s">
        <v>206</v>
      </c>
      <c r="D34" s="286"/>
      <c r="E34" s="286"/>
      <c r="F34" s="286"/>
      <c r="G34" s="286"/>
      <c r="H34" s="286"/>
      <c r="I34" s="61" t="s">
        <v>41</v>
      </c>
      <c r="J34" s="143">
        <v>1469.7</v>
      </c>
      <c r="K34" s="143"/>
      <c r="L34" s="149"/>
      <c r="M34" s="162"/>
      <c r="N34" s="62">
        <v>1</v>
      </c>
    </row>
    <row r="35" spans="1:14" s="8" customFormat="1" ht="31.5" customHeight="1">
      <c r="A35" s="60"/>
      <c r="B35" s="46"/>
      <c r="C35" s="53"/>
      <c r="D35" s="53"/>
      <c r="E35" s="53"/>
      <c r="F35" s="53"/>
      <c r="G35" s="53"/>
      <c r="H35" s="53"/>
      <c r="I35" s="61"/>
      <c r="J35" s="143"/>
      <c r="K35" s="143"/>
      <c r="L35" s="149"/>
      <c r="M35" s="162"/>
      <c r="N35" s="62"/>
    </row>
    <row r="36" spans="1:14" s="8" customFormat="1" ht="201" customHeight="1">
      <c r="A36" s="60">
        <v>3</v>
      </c>
      <c r="B36" s="46">
        <f>IF(N36&gt;0,B34+1,0)</f>
        <v>4</v>
      </c>
      <c r="C36" s="286" t="s">
        <v>199</v>
      </c>
      <c r="D36" s="286"/>
      <c r="E36" s="286"/>
      <c r="F36" s="286"/>
      <c r="G36" s="286"/>
      <c r="H36" s="286"/>
      <c r="I36" s="61" t="s">
        <v>26</v>
      </c>
      <c r="J36" s="143">
        <v>1469.7</v>
      </c>
      <c r="K36" s="143"/>
      <c r="L36" s="149"/>
      <c r="M36" s="162"/>
      <c r="N36" s="62">
        <v>1</v>
      </c>
    </row>
    <row r="37" spans="1:14" s="44" customFormat="1" ht="40.5" customHeight="1" thickBot="1">
      <c r="A37" s="258"/>
      <c r="B37" s="258"/>
      <c r="C37" s="259" t="s">
        <v>24</v>
      </c>
      <c r="D37" s="259"/>
      <c r="E37" s="260">
        <f>A27</f>
        <v>3</v>
      </c>
      <c r="F37" s="259"/>
      <c r="G37" s="259"/>
      <c r="H37" s="260"/>
      <c r="I37" s="261"/>
      <c r="J37" s="262"/>
      <c r="K37" s="262"/>
      <c r="L37" s="263"/>
      <c r="M37" s="264"/>
      <c r="N37" s="265"/>
    </row>
    <row r="38" spans="1:14" s="38" customFormat="1" ht="26.25" customHeight="1">
      <c r="A38" s="65"/>
      <c r="B38" s="65"/>
      <c r="C38" s="69"/>
      <c r="D38" s="69"/>
      <c r="E38" s="95"/>
      <c r="F38" s="69"/>
      <c r="G38" s="69"/>
      <c r="H38" s="95"/>
      <c r="I38" s="70"/>
      <c r="J38" s="183"/>
      <c r="K38" s="183"/>
      <c r="L38" s="149"/>
      <c r="M38" s="145"/>
      <c r="N38" s="48"/>
    </row>
    <row r="39" spans="1:14" s="38" customFormat="1" ht="26.25" customHeight="1">
      <c r="A39" s="65"/>
      <c r="B39" s="65"/>
      <c r="C39" s="69"/>
      <c r="D39" s="69"/>
      <c r="E39" s="95"/>
      <c r="F39" s="69"/>
      <c r="G39" s="69"/>
      <c r="H39" s="95"/>
      <c r="I39" s="70"/>
      <c r="J39" s="183"/>
      <c r="K39" s="183"/>
      <c r="L39" s="149"/>
      <c r="M39" s="145"/>
      <c r="N39" s="48"/>
    </row>
    <row r="40" spans="1:14" s="38" customFormat="1" ht="36" customHeight="1">
      <c r="A40" s="299">
        <v>4</v>
      </c>
      <c r="B40" s="299"/>
      <c r="C40" s="300" t="s">
        <v>144</v>
      </c>
      <c r="D40" s="285"/>
      <c r="E40" s="285"/>
      <c r="F40" s="285"/>
      <c r="G40" s="285"/>
      <c r="H40" s="285"/>
      <c r="I40" s="285"/>
      <c r="J40" s="285"/>
      <c r="K40" s="285"/>
      <c r="L40" s="285"/>
      <c r="M40" s="210"/>
      <c r="N40" s="38">
        <v>1</v>
      </c>
    </row>
    <row r="41" spans="1:14" s="127" customFormat="1" ht="26.25" customHeight="1">
      <c r="A41" s="40"/>
      <c r="B41" s="41"/>
      <c r="C41" s="41"/>
      <c r="D41" s="42"/>
      <c r="E41" s="42"/>
      <c r="F41" s="42"/>
      <c r="G41" s="42"/>
      <c r="H41" s="42"/>
      <c r="I41" s="42"/>
      <c r="J41" s="193" t="s">
        <v>20</v>
      </c>
      <c r="K41" s="193" t="s">
        <v>21</v>
      </c>
      <c r="L41" s="169" t="s">
        <v>22</v>
      </c>
      <c r="M41" s="170"/>
      <c r="N41" s="127">
        <f>COUNT(J42:J361)</f>
        <v>25</v>
      </c>
    </row>
    <row r="42" spans="1:14" s="127" customFormat="1" ht="202.5" customHeight="1">
      <c r="A42" s="128">
        <f>A40</f>
        <v>4</v>
      </c>
      <c r="B42" s="129">
        <f>IF(N42&gt;0,B41+1,A40+0)</f>
        <v>1</v>
      </c>
      <c r="C42" s="286" t="s">
        <v>216</v>
      </c>
      <c r="D42" s="286"/>
      <c r="E42" s="286"/>
      <c r="F42" s="286"/>
      <c r="G42" s="286"/>
      <c r="H42" s="286"/>
      <c r="I42" s="70" t="s">
        <v>48</v>
      </c>
      <c r="J42" s="194">
        <v>3674.2</v>
      </c>
      <c r="K42" s="194"/>
      <c r="L42" s="149"/>
      <c r="M42" s="168"/>
      <c r="N42" s="130">
        <v>1</v>
      </c>
    </row>
    <row r="43" spans="1:14" s="127" customFormat="1" ht="25.5" customHeight="1">
      <c r="A43" s="128"/>
      <c r="B43" s="129"/>
      <c r="C43" s="53"/>
      <c r="D43" s="53"/>
      <c r="E43" s="53"/>
      <c r="F43" s="53"/>
      <c r="G43" s="53"/>
      <c r="H43" s="53"/>
      <c r="I43" s="70"/>
      <c r="J43" s="194"/>
      <c r="K43" s="194"/>
      <c r="L43" s="171"/>
      <c r="M43" s="168"/>
      <c r="N43" s="130"/>
    </row>
    <row r="44" spans="1:14" s="127" customFormat="1" ht="237" customHeight="1">
      <c r="A44" s="128">
        <f>A40</f>
        <v>4</v>
      </c>
      <c r="B44" s="129">
        <f>IF(N44&gt;0,B42+1,#REF!+0)</f>
        <v>2</v>
      </c>
      <c r="C44" s="286" t="s">
        <v>145</v>
      </c>
      <c r="D44" s="286"/>
      <c r="E44" s="286"/>
      <c r="F44" s="286"/>
      <c r="G44" s="286"/>
      <c r="H44" s="286"/>
      <c r="I44" s="70" t="s">
        <v>48</v>
      </c>
      <c r="J44" s="194">
        <v>3674.2</v>
      </c>
      <c r="K44" s="194"/>
      <c r="L44" s="149"/>
      <c r="M44" s="168"/>
      <c r="N44" s="130">
        <v>1</v>
      </c>
    </row>
    <row r="45" spans="1:14" s="44" customFormat="1" ht="36" customHeight="1" thickBot="1">
      <c r="A45" s="267"/>
      <c r="B45" s="267"/>
      <c r="C45" s="259" t="s">
        <v>24</v>
      </c>
      <c r="D45" s="259"/>
      <c r="E45" s="260">
        <f>A40</f>
        <v>4</v>
      </c>
      <c r="F45" s="259"/>
      <c r="G45" s="259"/>
      <c r="H45" s="260"/>
      <c r="I45" s="268"/>
      <c r="J45" s="269"/>
      <c r="K45" s="269"/>
      <c r="L45" s="270"/>
      <c r="M45" s="271"/>
      <c r="N45" s="265">
        <v>1</v>
      </c>
    </row>
    <row r="46" spans="1:14" s="38" customFormat="1" ht="26.25" customHeight="1">
      <c r="A46" s="65"/>
      <c r="B46" s="65"/>
      <c r="C46" s="69"/>
      <c r="D46" s="69"/>
      <c r="E46" s="95"/>
      <c r="F46" s="69"/>
      <c r="G46" s="69"/>
      <c r="H46" s="95"/>
      <c r="I46" s="70"/>
      <c r="J46" s="183"/>
      <c r="K46" s="183"/>
      <c r="L46" s="149"/>
      <c r="M46" s="145"/>
      <c r="N46" s="48"/>
    </row>
    <row r="47" spans="1:14" s="38" customFormat="1" ht="43.5" customHeight="1">
      <c r="A47" s="65"/>
      <c r="B47" s="65"/>
      <c r="C47" s="66"/>
      <c r="D47" s="66"/>
      <c r="E47" s="66"/>
      <c r="F47" s="66"/>
      <c r="G47" s="66"/>
      <c r="H47" s="66"/>
      <c r="I47" s="42"/>
      <c r="J47" s="183"/>
      <c r="K47" s="183"/>
      <c r="L47" s="149"/>
      <c r="M47" s="145"/>
      <c r="N47" s="48"/>
    </row>
    <row r="48" spans="1:14" s="100" customFormat="1" ht="33" customHeight="1">
      <c r="A48" s="96"/>
      <c r="B48" s="45"/>
      <c r="C48" s="97" t="s">
        <v>208</v>
      </c>
      <c r="D48" s="98"/>
      <c r="E48" s="98"/>
      <c r="F48" s="98"/>
      <c r="G48" s="98"/>
      <c r="H48" s="98"/>
      <c r="I48" s="85"/>
      <c r="J48" s="196"/>
      <c r="K48" s="196"/>
      <c r="L48" s="165"/>
      <c r="M48" s="147"/>
      <c r="N48" s="99"/>
    </row>
    <row r="49" spans="1:14" s="101" customFormat="1" ht="33" customHeight="1">
      <c r="A49" s="96"/>
      <c r="B49" s="45"/>
      <c r="C49" s="97"/>
      <c r="D49" s="98"/>
      <c r="E49" s="98"/>
      <c r="F49" s="98"/>
      <c r="G49" s="98"/>
      <c r="H49" s="98"/>
      <c r="I49" s="99"/>
      <c r="J49" s="196"/>
      <c r="K49" s="197"/>
      <c r="L49" s="149"/>
      <c r="M49" s="147"/>
      <c r="N49" s="101">
        <v>1</v>
      </c>
    </row>
    <row r="50" spans="1:14" s="228" customFormat="1" ht="33" customHeight="1">
      <c r="A50" s="211"/>
      <c r="B50" s="211">
        <f>IF(N50&gt;0,1,0)</f>
        <v>1</v>
      </c>
      <c r="C50" s="296" t="str">
        <f>C14</f>
        <v>GEODETSKI RADOVI</v>
      </c>
      <c r="D50" s="296"/>
      <c r="E50" s="296"/>
      <c r="F50" s="296"/>
      <c r="G50" s="296"/>
      <c r="H50" s="296"/>
      <c r="I50" s="225"/>
      <c r="J50" s="226"/>
      <c r="K50" s="297"/>
      <c r="L50" s="297"/>
      <c r="M50" s="227"/>
      <c r="N50" s="228">
        <v>1</v>
      </c>
    </row>
    <row r="51" spans="1:14" s="228" customFormat="1" ht="33" customHeight="1">
      <c r="A51" s="211"/>
      <c r="B51" s="211"/>
      <c r="C51" s="213"/>
      <c r="D51" s="215"/>
      <c r="E51" s="213"/>
      <c r="F51" s="213"/>
      <c r="G51" s="213"/>
      <c r="H51" s="213"/>
      <c r="I51" s="230"/>
      <c r="J51" s="231"/>
      <c r="K51" s="232"/>
      <c r="L51" s="233"/>
      <c r="M51" s="234"/>
      <c r="N51" s="228">
        <v>1</v>
      </c>
    </row>
    <row r="52" spans="1:14" s="228" customFormat="1" ht="33" customHeight="1">
      <c r="A52" s="211"/>
      <c r="B52" s="211">
        <f>IF(N52&gt;0,B50+1,0)</f>
        <v>2</v>
      </c>
      <c r="C52" s="296" t="str">
        <f>C20</f>
        <v>PRIPREMNI RADOVI, DEMONTAŽE I RUŠENJA</v>
      </c>
      <c r="D52" s="296"/>
      <c r="E52" s="296"/>
      <c r="F52" s="296"/>
      <c r="G52" s="296"/>
      <c r="H52" s="296"/>
      <c r="I52" s="298"/>
      <c r="J52" s="298"/>
      <c r="K52" s="297"/>
      <c r="L52" s="297"/>
      <c r="M52" s="227"/>
      <c r="N52" s="228">
        <v>1</v>
      </c>
    </row>
    <row r="53" spans="1:14" s="228" customFormat="1" ht="33" customHeight="1">
      <c r="A53" s="211"/>
      <c r="B53" s="211"/>
      <c r="C53" s="213"/>
      <c r="D53" s="215"/>
      <c r="E53" s="213"/>
      <c r="F53" s="213"/>
      <c r="G53" s="213"/>
      <c r="H53" s="213"/>
      <c r="I53" s="230"/>
      <c r="J53" s="231"/>
      <c r="K53" s="232"/>
      <c r="L53" s="233"/>
      <c r="M53" s="234"/>
      <c r="N53" s="228">
        <v>1</v>
      </c>
    </row>
    <row r="54" spans="1:14" s="229" customFormat="1" ht="33" customHeight="1">
      <c r="A54" s="235"/>
      <c r="B54" s="236">
        <f>IF(N54&gt;0,B52+1,#REF!+0)</f>
        <v>3</v>
      </c>
      <c r="C54" s="215" t="str">
        <f>C27</f>
        <v>ZEMLJANI RADOVI</v>
      </c>
      <c r="D54" s="215"/>
      <c r="E54" s="215"/>
      <c r="F54" s="215"/>
      <c r="G54" s="215"/>
      <c r="H54" s="215"/>
      <c r="I54" s="237"/>
      <c r="J54" s="238"/>
      <c r="K54" s="297"/>
      <c r="L54" s="297"/>
      <c r="M54" s="239"/>
      <c r="N54" s="240">
        <v>1</v>
      </c>
    </row>
    <row r="55" spans="1:14" s="229" customFormat="1" ht="33" customHeight="1">
      <c r="A55" s="235"/>
      <c r="B55" s="241"/>
      <c r="C55" s="215"/>
      <c r="D55" s="215"/>
      <c r="E55" s="215"/>
      <c r="F55" s="215"/>
      <c r="G55" s="215"/>
      <c r="H55" s="215"/>
      <c r="I55" s="235"/>
      <c r="J55" s="242"/>
      <c r="K55" s="232"/>
      <c r="L55" s="243"/>
      <c r="M55" s="239"/>
      <c r="N55" s="244">
        <v>1</v>
      </c>
    </row>
    <row r="56" spans="1:14" s="229" customFormat="1" ht="33" customHeight="1">
      <c r="A56" s="235"/>
      <c r="B56" s="211">
        <f>IF(N56&gt;0,B54+1,#REF!+0)</f>
        <v>4</v>
      </c>
      <c r="C56" s="215" t="str">
        <f>C40</f>
        <v>ASFALTERSKI RADOVI</v>
      </c>
      <c r="D56" s="215"/>
      <c r="E56" s="215"/>
      <c r="F56" s="215"/>
      <c r="G56" s="215"/>
      <c r="H56" s="215"/>
      <c r="I56" s="235"/>
      <c r="J56" s="242"/>
      <c r="K56" s="297"/>
      <c r="L56" s="297"/>
      <c r="M56" s="239"/>
      <c r="N56" s="240">
        <v>1</v>
      </c>
    </row>
    <row r="57" spans="1:14" s="212" customFormat="1" ht="33" customHeight="1" thickBot="1">
      <c r="A57" s="216"/>
      <c r="B57" s="214"/>
      <c r="C57" s="220"/>
      <c r="D57" s="221"/>
      <c r="E57" s="221"/>
      <c r="F57" s="221"/>
      <c r="G57" s="221"/>
      <c r="H57" s="221"/>
      <c r="I57" s="216"/>
      <c r="J57" s="217"/>
      <c r="K57" s="222"/>
      <c r="L57" s="222"/>
      <c r="M57" s="218"/>
      <c r="N57" s="219"/>
    </row>
    <row r="58" spans="1:14" s="123" customFormat="1" ht="30" customHeight="1" thickTop="1" thickBot="1">
      <c r="A58" s="223"/>
      <c r="B58" s="224"/>
      <c r="C58" s="275" t="s">
        <v>207</v>
      </c>
      <c r="D58" s="275"/>
      <c r="E58" s="275"/>
      <c r="F58" s="275"/>
      <c r="G58" s="275"/>
      <c r="H58" s="275"/>
      <c r="I58" s="294"/>
      <c r="J58" s="294"/>
      <c r="K58" s="295"/>
      <c r="L58" s="295"/>
      <c r="M58" s="245"/>
      <c r="N58" s="246"/>
    </row>
    <row r="59" spans="1:14" ht="16" thickTop="1">
      <c r="A59" s="124"/>
      <c r="B59" s="124"/>
      <c r="C59" s="124"/>
      <c r="D59" s="124"/>
      <c r="E59" s="124"/>
      <c r="F59" s="124"/>
      <c r="G59" s="124"/>
      <c r="H59" s="124"/>
      <c r="I59" s="124"/>
      <c r="J59" s="144"/>
      <c r="K59" s="144"/>
      <c r="L59" s="149"/>
      <c r="M59" s="177"/>
    </row>
    <row r="60" spans="1:14" s="30" customFormat="1" ht="21" hidden="1" customHeight="1">
      <c r="A60" s="34"/>
      <c r="C60" s="34" t="s">
        <v>192</v>
      </c>
      <c r="D60" s="35"/>
      <c r="E60" s="35"/>
      <c r="F60" s="35"/>
      <c r="G60" s="36"/>
      <c r="J60" s="184"/>
      <c r="K60" s="184"/>
      <c r="L60" s="158"/>
      <c r="M60" s="161"/>
    </row>
    <row r="61" spans="1:14" s="39" customFormat="1" ht="10.5" hidden="1" customHeight="1">
      <c r="A61" s="37"/>
      <c r="B61" s="38"/>
      <c r="C61" s="38"/>
      <c r="D61" s="38"/>
      <c r="E61" s="38"/>
      <c r="F61" s="38"/>
      <c r="G61" s="38"/>
      <c r="H61" s="38"/>
      <c r="I61" s="38"/>
      <c r="J61" s="144"/>
      <c r="K61" s="144"/>
      <c r="L61" s="149"/>
      <c r="M61" s="146"/>
    </row>
    <row r="62" spans="1:14" s="8" customFormat="1" hidden="1">
      <c r="A62" s="280">
        <f>IF(N62&gt;0,B61+1,#REF!+0)</f>
        <v>1</v>
      </c>
      <c r="B62" s="280"/>
      <c r="C62" s="57" t="s">
        <v>19</v>
      </c>
      <c r="D62" s="58"/>
      <c r="E62" s="59"/>
      <c r="F62" s="59"/>
      <c r="G62" s="59"/>
      <c r="H62" s="59"/>
      <c r="I62" s="59"/>
      <c r="J62" s="185"/>
      <c r="K62" s="292"/>
      <c r="L62" s="292"/>
      <c r="M62" s="162"/>
      <c r="N62" s="8">
        <v>1</v>
      </c>
    </row>
    <row r="63" spans="1:14" s="38" customFormat="1" ht="18.75" hidden="1" customHeight="1">
      <c r="A63" s="40"/>
      <c r="B63" s="41"/>
      <c r="C63" s="41"/>
      <c r="D63" s="42"/>
      <c r="E63" s="42"/>
      <c r="F63" s="42"/>
      <c r="G63" s="42"/>
      <c r="H63" s="42"/>
      <c r="I63" s="42"/>
      <c r="J63" s="183" t="s">
        <v>20</v>
      </c>
      <c r="K63" s="183" t="s">
        <v>21</v>
      </c>
      <c r="L63" s="149" t="s">
        <v>22</v>
      </c>
      <c r="M63" s="146"/>
    </row>
    <row r="64" spans="1:14" s="38" customFormat="1" ht="10.5" hidden="1" customHeight="1">
      <c r="A64" s="37"/>
      <c r="B64" s="43"/>
      <c r="C64" s="44"/>
      <c r="D64" s="45"/>
      <c r="J64" s="144"/>
      <c r="K64" s="144"/>
      <c r="L64" s="149"/>
      <c r="M64" s="145"/>
      <c r="N64" s="38">
        <v>1</v>
      </c>
    </row>
    <row r="65" spans="1:16" s="38" customFormat="1" ht="141.75" hidden="1" customHeight="1">
      <c r="A65" s="46">
        <f>A62</f>
        <v>1</v>
      </c>
      <c r="B65" s="46">
        <f>IF(N65&gt;0,1,0)</f>
        <v>1</v>
      </c>
      <c r="C65" s="286" t="s">
        <v>172</v>
      </c>
      <c r="D65" s="286"/>
      <c r="E65" s="286"/>
      <c r="F65" s="286"/>
      <c r="G65" s="286"/>
      <c r="H65" s="286"/>
      <c r="I65" s="47" t="s">
        <v>23</v>
      </c>
      <c r="J65" s="144">
        <v>1</v>
      </c>
      <c r="K65" s="144">
        <v>0</v>
      </c>
      <c r="L65" s="149">
        <v>0</v>
      </c>
      <c r="M65" s="145"/>
      <c r="N65" s="48">
        <v>1</v>
      </c>
    </row>
    <row r="66" spans="1:16" s="38" customFormat="1" ht="26.25" hidden="1" customHeight="1" thickBot="1">
      <c r="A66" s="49"/>
      <c r="B66" s="49"/>
      <c r="C66" s="50" t="s">
        <v>24</v>
      </c>
      <c r="D66" s="50"/>
      <c r="E66" s="51">
        <f>A62</f>
        <v>1</v>
      </c>
      <c r="F66" s="50"/>
      <c r="G66" s="50"/>
      <c r="H66" s="51"/>
      <c r="I66" s="52"/>
      <c r="J66" s="186"/>
      <c r="K66" s="186"/>
      <c r="L66" s="163">
        <v>0</v>
      </c>
      <c r="M66" s="142"/>
      <c r="N66" s="48"/>
    </row>
    <row r="67" spans="1:16" s="38" customFormat="1" ht="10.5" hidden="1" customHeight="1">
      <c r="A67" s="46"/>
      <c r="B67" s="46"/>
      <c r="C67" s="53"/>
      <c r="D67" s="53"/>
      <c r="E67" s="53"/>
      <c r="F67" s="53"/>
      <c r="G67" s="53"/>
      <c r="H67" s="53"/>
      <c r="J67" s="144"/>
      <c r="K67" s="144"/>
      <c r="L67" s="149"/>
      <c r="M67" s="145"/>
      <c r="N67" s="48"/>
    </row>
    <row r="68" spans="1:16" s="8" customFormat="1" hidden="1">
      <c r="A68" s="280">
        <f>IF(N68&gt;0,A62+1,#REF!+0)</f>
        <v>2</v>
      </c>
      <c r="B68" s="280"/>
      <c r="C68" s="57" t="s">
        <v>25</v>
      </c>
      <c r="D68" s="58"/>
      <c r="E68" s="59"/>
      <c r="F68" s="59"/>
      <c r="G68" s="59"/>
      <c r="H68" s="59"/>
      <c r="I68" s="59"/>
      <c r="J68" s="185"/>
      <c r="K68" s="292"/>
      <c r="L68" s="292"/>
      <c r="M68" s="162"/>
      <c r="N68" s="8">
        <v>1</v>
      </c>
    </row>
    <row r="69" spans="1:16" s="38" customFormat="1" ht="18.75" hidden="1" customHeight="1">
      <c r="A69" s="40"/>
      <c r="B69" s="41"/>
      <c r="C69" s="41"/>
      <c r="D69" s="42"/>
      <c r="E69" s="42"/>
      <c r="F69" s="42"/>
      <c r="G69" s="42"/>
      <c r="H69" s="42"/>
      <c r="I69" s="42"/>
      <c r="J69" s="183" t="s">
        <v>20</v>
      </c>
      <c r="K69" s="183" t="s">
        <v>21</v>
      </c>
      <c r="L69" s="149" t="s">
        <v>22</v>
      </c>
      <c r="M69" s="146"/>
    </row>
    <row r="70" spans="1:16" s="38" customFormat="1" ht="12.75" hidden="1" customHeight="1">
      <c r="A70" s="40"/>
      <c r="B70" s="41"/>
      <c r="C70" s="41"/>
      <c r="D70" s="42"/>
      <c r="E70" s="42"/>
      <c r="F70" s="42"/>
      <c r="G70" s="42"/>
      <c r="H70" s="42"/>
      <c r="I70" s="42"/>
      <c r="J70" s="183"/>
      <c r="K70" s="183"/>
      <c r="L70" s="149"/>
      <c r="M70" s="146"/>
    </row>
    <row r="71" spans="1:16" s="38" customFormat="1" ht="105.75" hidden="1" customHeight="1">
      <c r="A71" s="46">
        <f>A68</f>
        <v>2</v>
      </c>
      <c r="B71" s="46">
        <v>1</v>
      </c>
      <c r="C71" s="282" t="s">
        <v>173</v>
      </c>
      <c r="D71" s="282"/>
      <c r="E71" s="282"/>
      <c r="F71" s="282"/>
      <c r="G71" s="282"/>
      <c r="H71" s="282"/>
      <c r="I71" s="38" t="s">
        <v>26</v>
      </c>
      <c r="J71" s="144">
        <v>10</v>
      </c>
      <c r="K71" s="144">
        <v>0</v>
      </c>
      <c r="L71" s="149">
        <v>0</v>
      </c>
      <c r="M71" s="145"/>
      <c r="N71" s="48">
        <v>1</v>
      </c>
    </row>
    <row r="72" spans="1:16" s="38" customFormat="1" ht="50.25" hidden="1" customHeight="1">
      <c r="A72" s="46">
        <f>A68</f>
        <v>2</v>
      </c>
      <c r="B72" s="46">
        <f>IF(N72&gt;0,B71+1,#REF!+0)</f>
        <v>2</v>
      </c>
      <c r="C72" s="282" t="s">
        <v>28</v>
      </c>
      <c r="D72" s="282"/>
      <c r="E72" s="282"/>
      <c r="F72" s="282"/>
      <c r="G72" s="282"/>
      <c r="H72" s="282"/>
      <c r="I72" s="38" t="s">
        <v>26</v>
      </c>
      <c r="J72" s="144"/>
      <c r="K72" s="144"/>
      <c r="L72" s="149">
        <v>0</v>
      </c>
      <c r="M72" s="145"/>
      <c r="N72" s="48">
        <v>1</v>
      </c>
      <c r="O72" s="53"/>
      <c r="P72" s="53"/>
    </row>
    <row r="73" spans="1:16" s="38" customFormat="1" ht="12.75" hidden="1" customHeight="1">
      <c r="A73" s="46">
        <f>A68</f>
        <v>2</v>
      </c>
      <c r="B73" s="46">
        <f>IF(N73&gt;0,B72+1,B61+0)</f>
        <v>3</v>
      </c>
      <c r="C73" s="282" t="s">
        <v>29</v>
      </c>
      <c r="D73" s="282"/>
      <c r="E73" s="282"/>
      <c r="F73" s="282"/>
      <c r="G73" s="282"/>
      <c r="H73" s="282"/>
      <c r="J73" s="144"/>
      <c r="K73" s="144"/>
      <c r="L73" s="149"/>
      <c r="M73" s="145"/>
      <c r="N73" s="48">
        <v>1</v>
      </c>
    </row>
    <row r="74" spans="1:16" s="38" customFormat="1" ht="12.75" hidden="1" customHeight="1">
      <c r="A74" s="46"/>
      <c r="B74" s="46"/>
      <c r="C74" s="282" t="s">
        <v>30</v>
      </c>
      <c r="D74" s="282"/>
      <c r="E74" s="282"/>
      <c r="F74" s="282"/>
      <c r="G74" s="282"/>
      <c r="H74" s="282"/>
      <c r="I74" s="38" t="s">
        <v>31</v>
      </c>
      <c r="J74" s="144"/>
      <c r="K74" s="144"/>
      <c r="L74" s="149">
        <v>0</v>
      </c>
      <c r="M74" s="145"/>
      <c r="N74" s="48">
        <v>1</v>
      </c>
    </row>
    <row r="75" spans="1:16" s="38" customFormat="1" ht="12.75" hidden="1" customHeight="1">
      <c r="A75" s="46"/>
      <c r="B75" s="46"/>
      <c r="C75" s="289" t="s">
        <v>32</v>
      </c>
      <c r="D75" s="289"/>
      <c r="E75" s="289"/>
      <c r="F75" s="289"/>
      <c r="G75" s="289"/>
      <c r="H75" s="289"/>
      <c r="I75" s="38" t="s">
        <v>31</v>
      </c>
      <c r="J75" s="144"/>
      <c r="K75" s="144"/>
      <c r="L75" s="149">
        <v>0</v>
      </c>
      <c r="M75" s="145"/>
      <c r="N75" s="48">
        <v>1</v>
      </c>
    </row>
    <row r="76" spans="1:16" s="38" customFormat="1" ht="12.75" hidden="1" customHeight="1">
      <c r="A76" s="46"/>
      <c r="B76" s="46"/>
      <c r="C76" s="289" t="s">
        <v>33</v>
      </c>
      <c r="D76" s="289"/>
      <c r="E76" s="289"/>
      <c r="F76" s="289"/>
      <c r="G76" s="289"/>
      <c r="H76" s="289"/>
      <c r="I76" s="38" t="s">
        <v>31</v>
      </c>
      <c r="J76" s="144"/>
      <c r="K76" s="144"/>
      <c r="L76" s="149">
        <v>0</v>
      </c>
      <c r="M76" s="145"/>
      <c r="N76" s="48">
        <v>1</v>
      </c>
    </row>
    <row r="77" spans="1:16" s="38" customFormat="1" ht="12.75" hidden="1" customHeight="1">
      <c r="A77" s="46">
        <f>A68</f>
        <v>2</v>
      </c>
      <c r="B77" s="46">
        <f>IF(N77&gt;0,B73+1,B63+0)</f>
        <v>4</v>
      </c>
      <c r="C77" s="282" t="s">
        <v>34</v>
      </c>
      <c r="D77" s="282"/>
      <c r="E77" s="282"/>
      <c r="F77" s="282"/>
      <c r="G77" s="282"/>
      <c r="H77" s="282"/>
      <c r="J77" s="144"/>
      <c r="K77" s="144"/>
      <c r="L77" s="149"/>
      <c r="M77" s="145"/>
      <c r="N77" s="48">
        <v>1</v>
      </c>
    </row>
    <row r="78" spans="1:16" s="38" customFormat="1" ht="12.75" hidden="1" customHeight="1">
      <c r="A78" s="46"/>
      <c r="B78" s="46"/>
      <c r="C78" s="282" t="s">
        <v>35</v>
      </c>
      <c r="D78" s="282"/>
      <c r="E78" s="282"/>
      <c r="F78" s="282"/>
      <c r="G78" s="282"/>
      <c r="H78" s="282"/>
      <c r="I78" s="38" t="s">
        <v>26</v>
      </c>
      <c r="J78" s="144"/>
      <c r="K78" s="144"/>
      <c r="L78" s="149">
        <v>0</v>
      </c>
      <c r="M78" s="145"/>
      <c r="N78" s="48">
        <v>1</v>
      </c>
    </row>
    <row r="79" spans="1:16" s="38" customFormat="1" ht="12.75" hidden="1" customHeight="1">
      <c r="A79" s="46"/>
      <c r="B79" s="46"/>
      <c r="C79" s="289" t="s">
        <v>36</v>
      </c>
      <c r="D79" s="289"/>
      <c r="E79" s="289"/>
      <c r="F79" s="289"/>
      <c r="G79" s="289"/>
      <c r="H79" s="289"/>
      <c r="I79" s="38" t="s">
        <v>26</v>
      </c>
      <c r="J79" s="144"/>
      <c r="K79" s="144"/>
      <c r="L79" s="149">
        <v>0</v>
      </c>
      <c r="M79" s="145"/>
      <c r="N79" s="48">
        <v>1</v>
      </c>
    </row>
    <row r="80" spans="1:16" s="38" customFormat="1" ht="12.75" hidden="1" customHeight="1">
      <c r="A80" s="46">
        <f>A68</f>
        <v>2</v>
      </c>
      <c r="B80" s="46">
        <f>IF(N80&gt;0,B77+1,B64+0)</f>
        <v>5</v>
      </c>
      <c r="C80" s="282" t="s">
        <v>37</v>
      </c>
      <c r="D80" s="282"/>
      <c r="E80" s="282"/>
      <c r="F80" s="282"/>
      <c r="G80" s="282"/>
      <c r="H80" s="282"/>
      <c r="I80" s="38" t="s">
        <v>31</v>
      </c>
      <c r="J80" s="144"/>
      <c r="K80" s="144"/>
      <c r="L80" s="149">
        <v>0</v>
      </c>
      <c r="M80" s="145"/>
      <c r="N80" s="48">
        <v>1</v>
      </c>
    </row>
    <row r="81" spans="1:14" s="38" customFormat="1" ht="12.75" hidden="1" customHeight="1">
      <c r="A81" s="46">
        <f>A68</f>
        <v>2</v>
      </c>
      <c r="B81" s="46">
        <f>IF(N81&gt;0,B70+1,B64+0)</f>
        <v>1</v>
      </c>
      <c r="C81" s="282" t="s">
        <v>38</v>
      </c>
      <c r="D81" s="282"/>
      <c r="E81" s="282"/>
      <c r="F81" s="282"/>
      <c r="G81" s="282"/>
      <c r="H81" s="282"/>
      <c r="I81" s="38" t="s">
        <v>31</v>
      </c>
      <c r="J81" s="144">
        <v>1</v>
      </c>
      <c r="K81" s="144"/>
      <c r="L81" s="149">
        <v>0</v>
      </c>
      <c r="M81" s="145"/>
      <c r="N81" s="48">
        <v>1</v>
      </c>
    </row>
    <row r="82" spans="1:14" s="38" customFormat="1" ht="27.75" hidden="1" customHeight="1" thickBot="1">
      <c r="A82" s="49"/>
      <c r="B82" s="49"/>
      <c r="C82" s="293" t="s">
        <v>39</v>
      </c>
      <c r="D82" s="293"/>
      <c r="E82" s="293"/>
      <c r="F82" s="293"/>
      <c r="G82" s="293"/>
      <c r="H82" s="293"/>
      <c r="I82" s="54"/>
      <c r="J82" s="186"/>
      <c r="K82" s="186"/>
      <c r="L82" s="163">
        <v>0</v>
      </c>
      <c r="M82" s="142"/>
      <c r="N82" s="48"/>
    </row>
    <row r="83" spans="1:14" s="8" customFormat="1" ht="6.75" hidden="1" customHeight="1">
      <c r="A83" s="55"/>
      <c r="B83" s="56"/>
      <c r="J83" s="143"/>
      <c r="K83" s="143"/>
      <c r="L83" s="158"/>
      <c r="M83" s="164"/>
    </row>
    <row r="84" spans="1:14" s="8" customFormat="1" hidden="1">
      <c r="A84" s="280">
        <f>IF(N84&gt;0,A68+1,#REF!+0)</f>
        <v>3</v>
      </c>
      <c r="B84" s="280"/>
      <c r="C84" s="57" t="s">
        <v>40</v>
      </c>
      <c r="D84" s="58"/>
      <c r="E84" s="59"/>
      <c r="F84" s="59"/>
      <c r="G84" s="59"/>
      <c r="H84" s="59"/>
      <c r="I84" s="59"/>
      <c r="J84" s="185"/>
      <c r="K84" s="292"/>
      <c r="L84" s="292"/>
      <c r="M84" s="162"/>
      <c r="N84" s="8">
        <v>1</v>
      </c>
    </row>
    <row r="85" spans="1:14" s="38" customFormat="1" ht="18.75" hidden="1" customHeight="1">
      <c r="A85" s="40"/>
      <c r="B85" s="41"/>
      <c r="C85" s="41"/>
      <c r="D85" s="42"/>
      <c r="E85" s="42"/>
      <c r="F85" s="42"/>
      <c r="G85" s="42"/>
      <c r="H85" s="42"/>
      <c r="I85" s="42"/>
      <c r="J85" s="183" t="s">
        <v>20</v>
      </c>
      <c r="K85" s="183" t="s">
        <v>21</v>
      </c>
      <c r="L85" s="149" t="s">
        <v>22</v>
      </c>
      <c r="M85" s="146"/>
    </row>
    <row r="86" spans="1:14" s="8" customFormat="1" ht="10" hidden="1" customHeight="1">
      <c r="A86" s="55"/>
      <c r="B86" s="56"/>
      <c r="J86" s="143"/>
      <c r="K86" s="187"/>
      <c r="L86" s="158"/>
      <c r="M86" s="162"/>
      <c r="N86" s="8">
        <f>COUNT(J102:J110)</f>
        <v>2</v>
      </c>
    </row>
    <row r="87" spans="1:14" s="8" customFormat="1" ht="135.75" hidden="1" customHeight="1">
      <c r="A87" s="60">
        <f>A84</f>
        <v>3</v>
      </c>
      <c r="B87" s="46">
        <f>IF(N87&gt;0,B85+1,0)</f>
        <v>1</v>
      </c>
      <c r="C87" s="286" t="s">
        <v>182</v>
      </c>
      <c r="D87" s="286"/>
      <c r="E87" s="286"/>
      <c r="F87" s="286"/>
      <c r="G87" s="286"/>
      <c r="H87" s="286"/>
      <c r="I87" s="61" t="s">
        <v>41</v>
      </c>
      <c r="J87" s="143">
        <v>2340</v>
      </c>
      <c r="K87" s="143">
        <v>0</v>
      </c>
      <c r="L87" s="149">
        <v>0</v>
      </c>
      <c r="M87" s="162"/>
      <c r="N87" s="62">
        <v>1</v>
      </c>
    </row>
    <row r="88" spans="1:14" s="8" customFormat="1" ht="152.25" hidden="1" customHeight="1">
      <c r="A88" s="60">
        <f>A84</f>
        <v>3</v>
      </c>
      <c r="B88" s="46">
        <f>IF(N88&gt;0,B87+1,0)</f>
        <v>2</v>
      </c>
      <c r="C88" s="286" t="s">
        <v>114</v>
      </c>
      <c r="D88" s="286"/>
      <c r="E88" s="286"/>
      <c r="F88" s="286"/>
      <c r="G88" s="286"/>
      <c r="H88" s="286"/>
      <c r="I88" s="61" t="s">
        <v>41</v>
      </c>
      <c r="J88" s="143">
        <v>1064</v>
      </c>
      <c r="K88" s="143">
        <v>0</v>
      </c>
      <c r="L88" s="149">
        <v>0</v>
      </c>
      <c r="M88" s="162"/>
      <c r="N88" s="62">
        <v>1</v>
      </c>
    </row>
    <row r="89" spans="1:14" s="8" customFormat="1" ht="123" hidden="1" customHeight="1">
      <c r="A89" s="60">
        <v>3</v>
      </c>
      <c r="B89" s="46">
        <f>IF(N89&gt;0,B88+1,0)</f>
        <v>3</v>
      </c>
      <c r="C89" s="286" t="s">
        <v>174</v>
      </c>
      <c r="D89" s="286"/>
      <c r="E89" s="286"/>
      <c r="F89" s="286"/>
      <c r="G89" s="286"/>
      <c r="H89" s="286"/>
      <c r="I89" s="61" t="s">
        <v>27</v>
      </c>
      <c r="J89" s="143">
        <v>39900</v>
      </c>
      <c r="K89" s="143">
        <v>0</v>
      </c>
      <c r="L89" s="149">
        <v>0</v>
      </c>
      <c r="M89" s="162"/>
      <c r="N89" s="62">
        <v>1</v>
      </c>
    </row>
    <row r="90" spans="1:14" s="8" customFormat="1" ht="201" hidden="1" customHeight="1">
      <c r="A90" s="60">
        <v>3</v>
      </c>
      <c r="B90" s="46">
        <f>IF(N90&gt;0,B89+1,0)</f>
        <v>4</v>
      </c>
      <c r="C90" s="286" t="s">
        <v>175</v>
      </c>
      <c r="D90" s="286"/>
      <c r="E90" s="286"/>
      <c r="F90" s="286"/>
      <c r="G90" s="286"/>
      <c r="H90" s="286"/>
      <c r="I90" s="61" t="s">
        <v>41</v>
      </c>
      <c r="J90" s="143">
        <v>14630</v>
      </c>
      <c r="K90" s="143">
        <v>0</v>
      </c>
      <c r="L90" s="149">
        <v>0</v>
      </c>
      <c r="M90" s="162"/>
      <c r="N90" s="62">
        <v>1</v>
      </c>
    </row>
    <row r="91" spans="1:14" s="8" customFormat="1" ht="201" hidden="1" customHeight="1">
      <c r="A91" s="60">
        <v>3</v>
      </c>
      <c r="B91" s="46">
        <f>IF(N91&gt;0,B90+1,0)</f>
        <v>5</v>
      </c>
      <c r="C91" s="286" t="s">
        <v>176</v>
      </c>
      <c r="D91" s="286"/>
      <c r="E91" s="286"/>
      <c r="F91" s="286"/>
      <c r="G91" s="286"/>
      <c r="H91" s="286"/>
      <c r="I91" s="61" t="s">
        <v>41</v>
      </c>
      <c r="J91" s="143">
        <v>10640</v>
      </c>
      <c r="K91" s="143">
        <v>0</v>
      </c>
      <c r="L91" s="149">
        <v>0</v>
      </c>
      <c r="M91" s="162"/>
      <c r="N91" s="62">
        <v>1</v>
      </c>
    </row>
    <row r="92" spans="1:14" s="8" customFormat="1" ht="159" hidden="1" customHeight="1">
      <c r="A92" s="60">
        <v>3</v>
      </c>
      <c r="B92" s="46">
        <f>IF(N92&gt;0,B90+1,0)</f>
        <v>5</v>
      </c>
      <c r="C92" s="286" t="s">
        <v>177</v>
      </c>
      <c r="D92" s="286"/>
      <c r="E92" s="286"/>
      <c r="F92" s="286"/>
      <c r="G92" s="286"/>
      <c r="H92" s="286"/>
      <c r="I92" s="61" t="s">
        <v>41</v>
      </c>
      <c r="J92" s="143">
        <v>0.2</v>
      </c>
      <c r="K92" s="143">
        <v>0</v>
      </c>
      <c r="L92" s="149">
        <v>0</v>
      </c>
      <c r="M92" s="162"/>
      <c r="N92" s="62">
        <v>1</v>
      </c>
    </row>
    <row r="93" spans="1:14" s="8" customFormat="1" ht="178.5" hidden="1" customHeight="1">
      <c r="A93" s="60">
        <v>3</v>
      </c>
      <c r="B93" s="46">
        <f>IF(N93&gt;0,B92+1,0)</f>
        <v>6</v>
      </c>
      <c r="C93" s="286" t="s">
        <v>129</v>
      </c>
      <c r="D93" s="286"/>
      <c r="E93" s="286"/>
      <c r="F93" s="286"/>
      <c r="G93" s="286"/>
      <c r="H93" s="286"/>
      <c r="I93" s="61" t="s">
        <v>41</v>
      </c>
      <c r="J93" s="143"/>
      <c r="K93" s="143">
        <v>50</v>
      </c>
      <c r="L93" s="149">
        <v>0</v>
      </c>
      <c r="M93" s="162"/>
      <c r="N93" s="62">
        <v>1</v>
      </c>
    </row>
    <row r="94" spans="1:14" s="8" customFormat="1" ht="161.25" hidden="1" customHeight="1">
      <c r="A94" s="60">
        <f>A84</f>
        <v>3</v>
      </c>
      <c r="B94" s="46">
        <v>6</v>
      </c>
      <c r="C94" s="282" t="s">
        <v>178</v>
      </c>
      <c r="D94" s="282"/>
      <c r="E94" s="282"/>
      <c r="F94" s="282"/>
      <c r="G94" s="282"/>
      <c r="H94" s="282"/>
      <c r="I94" s="61" t="s">
        <v>41</v>
      </c>
      <c r="J94" s="144">
        <v>93.5</v>
      </c>
      <c r="K94" s="143">
        <v>0</v>
      </c>
      <c r="L94" s="149">
        <v>0</v>
      </c>
      <c r="M94" s="162"/>
      <c r="N94" s="62">
        <v>1</v>
      </c>
    </row>
    <row r="95" spans="1:14" s="8" customFormat="1" ht="40.5" hidden="1" customHeight="1">
      <c r="A95" s="60"/>
      <c r="B95" s="46"/>
      <c r="C95" s="282" t="s">
        <v>115</v>
      </c>
      <c r="D95" s="282"/>
      <c r="E95" s="282"/>
      <c r="F95" s="282"/>
      <c r="G95" s="282"/>
      <c r="H95" s="282"/>
      <c r="I95" s="61" t="s">
        <v>41</v>
      </c>
      <c r="J95" s="144"/>
      <c r="K95" s="143">
        <v>100</v>
      </c>
      <c r="L95" s="149">
        <v>0</v>
      </c>
      <c r="M95" s="162"/>
      <c r="N95" s="62">
        <v>1</v>
      </c>
    </row>
    <row r="96" spans="1:14" s="8" customFormat="1" ht="27" hidden="1" customHeight="1">
      <c r="A96" s="60"/>
      <c r="B96" s="46"/>
      <c r="C96" s="282" t="s">
        <v>116</v>
      </c>
      <c r="D96" s="282"/>
      <c r="E96" s="282"/>
      <c r="F96" s="282"/>
      <c r="G96" s="282"/>
      <c r="H96" s="282"/>
      <c r="I96" s="61" t="s">
        <v>41</v>
      </c>
      <c r="J96" s="144"/>
      <c r="K96" s="143">
        <v>100</v>
      </c>
      <c r="L96" s="149">
        <v>0</v>
      </c>
      <c r="M96" s="162"/>
      <c r="N96" s="62">
        <v>1</v>
      </c>
    </row>
    <row r="97" spans="1:14" s="8" customFormat="1" ht="43.5" hidden="1" customHeight="1">
      <c r="A97" s="60"/>
      <c r="B97" s="46"/>
      <c r="C97" s="282" t="s">
        <v>117</v>
      </c>
      <c r="D97" s="282"/>
      <c r="E97" s="282"/>
      <c r="F97" s="282"/>
      <c r="G97" s="282"/>
      <c r="H97" s="282"/>
      <c r="I97" s="61" t="s">
        <v>41</v>
      </c>
      <c r="J97" s="144"/>
      <c r="K97" s="143">
        <v>100</v>
      </c>
      <c r="L97" s="149">
        <v>0</v>
      </c>
      <c r="M97" s="162"/>
      <c r="N97" s="62">
        <v>1</v>
      </c>
    </row>
    <row r="98" spans="1:14" s="8" customFormat="1" ht="43.5" hidden="1" customHeight="1">
      <c r="A98" s="60"/>
      <c r="B98" s="46"/>
      <c r="C98" s="282" t="s">
        <v>118</v>
      </c>
      <c r="D98" s="282"/>
      <c r="E98" s="282"/>
      <c r="F98" s="282"/>
      <c r="G98" s="282"/>
      <c r="H98" s="282"/>
      <c r="I98" s="61" t="s">
        <v>41</v>
      </c>
      <c r="J98" s="144"/>
      <c r="K98" s="143">
        <v>100</v>
      </c>
      <c r="L98" s="149">
        <v>0</v>
      </c>
      <c r="M98" s="162"/>
      <c r="N98" s="62">
        <v>1</v>
      </c>
    </row>
    <row r="99" spans="1:14" s="8" customFormat="1" ht="43.5" hidden="1" customHeight="1">
      <c r="A99" s="60"/>
      <c r="B99" s="46"/>
      <c r="C99" s="282" t="s">
        <v>119</v>
      </c>
      <c r="D99" s="282"/>
      <c r="E99" s="282"/>
      <c r="F99" s="282"/>
      <c r="G99" s="282"/>
      <c r="H99" s="282"/>
      <c r="I99" s="61" t="s">
        <v>41</v>
      </c>
      <c r="J99" s="144"/>
      <c r="K99" s="143">
        <v>100</v>
      </c>
      <c r="L99" s="149">
        <v>0</v>
      </c>
      <c r="M99" s="162"/>
      <c r="N99" s="62">
        <v>1</v>
      </c>
    </row>
    <row r="100" spans="1:14" s="8" customFormat="1" ht="43.5" hidden="1" customHeight="1">
      <c r="A100" s="60"/>
      <c r="B100" s="46"/>
      <c r="C100" s="282" t="s">
        <v>120</v>
      </c>
      <c r="D100" s="282"/>
      <c r="E100" s="282"/>
      <c r="F100" s="282"/>
      <c r="G100" s="282"/>
      <c r="H100" s="282"/>
      <c r="I100" s="61" t="s">
        <v>41</v>
      </c>
      <c r="J100" s="144"/>
      <c r="K100" s="143">
        <v>100</v>
      </c>
      <c r="L100" s="149">
        <v>0</v>
      </c>
      <c r="M100" s="162"/>
      <c r="N100" s="62">
        <v>1</v>
      </c>
    </row>
    <row r="101" spans="1:14" s="8" customFormat="1" ht="43.5" hidden="1" customHeight="1">
      <c r="A101" s="60"/>
      <c r="B101" s="46"/>
      <c r="C101" s="282" t="s">
        <v>121</v>
      </c>
      <c r="D101" s="282"/>
      <c r="E101" s="282"/>
      <c r="F101" s="282"/>
      <c r="G101" s="282"/>
      <c r="H101" s="282"/>
      <c r="I101" s="61" t="s">
        <v>41</v>
      </c>
      <c r="J101" s="144"/>
      <c r="K101" s="143">
        <v>100</v>
      </c>
      <c r="L101" s="149">
        <v>0</v>
      </c>
      <c r="M101" s="162"/>
      <c r="N101" s="62">
        <v>1</v>
      </c>
    </row>
    <row r="102" spans="1:14" s="8" customFormat="1" ht="111.75" hidden="1" customHeight="1">
      <c r="A102" s="60">
        <f>A84</f>
        <v>3</v>
      </c>
      <c r="B102" s="46">
        <f>IF(N102&gt;0,B94+1,B82+0)</f>
        <v>7</v>
      </c>
      <c r="C102" s="282" t="s">
        <v>179</v>
      </c>
      <c r="D102" s="282"/>
      <c r="E102" s="282"/>
      <c r="F102" s="282"/>
      <c r="G102" s="282"/>
      <c r="H102" s="282"/>
      <c r="I102" s="61" t="s">
        <v>41</v>
      </c>
      <c r="J102" s="144">
        <v>103.5</v>
      </c>
      <c r="K102" s="143">
        <v>0</v>
      </c>
      <c r="L102" s="149">
        <v>0</v>
      </c>
      <c r="M102" s="162"/>
      <c r="N102" s="62">
        <v>1</v>
      </c>
    </row>
    <row r="103" spans="1:14" s="8" customFormat="1" ht="37.5" hidden="1" customHeight="1">
      <c r="A103" s="60"/>
      <c r="B103" s="46"/>
      <c r="C103" s="282" t="s">
        <v>165</v>
      </c>
      <c r="D103" s="282"/>
      <c r="E103" s="282"/>
      <c r="F103" s="282"/>
      <c r="G103" s="282"/>
      <c r="H103" s="282"/>
      <c r="I103" s="61" t="s">
        <v>41</v>
      </c>
      <c r="J103" s="144"/>
      <c r="K103" s="143">
        <v>100</v>
      </c>
      <c r="L103" s="149">
        <v>0</v>
      </c>
      <c r="M103" s="162"/>
      <c r="N103" s="62">
        <v>1</v>
      </c>
    </row>
    <row r="104" spans="1:14" s="8" customFormat="1" ht="26.25" hidden="1" customHeight="1">
      <c r="A104" s="60"/>
      <c r="B104" s="46"/>
      <c r="C104" s="282" t="s">
        <v>122</v>
      </c>
      <c r="D104" s="282"/>
      <c r="E104" s="282"/>
      <c r="F104" s="282"/>
      <c r="G104" s="282"/>
      <c r="H104" s="282"/>
      <c r="I104" s="61" t="s">
        <v>41</v>
      </c>
      <c r="J104" s="144"/>
      <c r="K104" s="143">
        <v>100</v>
      </c>
      <c r="L104" s="149">
        <v>0</v>
      </c>
      <c r="M104" s="162"/>
      <c r="N104" s="62">
        <v>1</v>
      </c>
    </row>
    <row r="105" spans="1:14" s="8" customFormat="1" ht="26.25" hidden="1" customHeight="1">
      <c r="A105" s="60"/>
      <c r="B105" s="46"/>
      <c r="C105" s="282" t="s">
        <v>123</v>
      </c>
      <c r="D105" s="282"/>
      <c r="E105" s="282"/>
      <c r="F105" s="282"/>
      <c r="G105" s="282"/>
      <c r="H105" s="282"/>
      <c r="I105" s="61" t="s">
        <v>41</v>
      </c>
      <c r="J105" s="144"/>
      <c r="K105" s="143">
        <v>100</v>
      </c>
      <c r="L105" s="149">
        <v>0</v>
      </c>
      <c r="M105" s="162"/>
      <c r="N105" s="62">
        <v>1</v>
      </c>
    </row>
    <row r="106" spans="1:14" s="8" customFormat="1" ht="107.25" hidden="1" customHeight="1">
      <c r="A106" s="60">
        <f>A102</f>
        <v>3</v>
      </c>
      <c r="B106" s="46">
        <f>IF(N106&gt;0,B102+1,B84+0)</f>
        <v>8</v>
      </c>
      <c r="C106" s="282" t="s">
        <v>124</v>
      </c>
      <c r="D106" s="282"/>
      <c r="E106" s="282"/>
      <c r="F106" s="282"/>
      <c r="G106" s="282"/>
      <c r="H106" s="282"/>
      <c r="I106" s="61" t="s">
        <v>41</v>
      </c>
      <c r="J106" s="143"/>
      <c r="K106" s="187">
        <v>140</v>
      </c>
      <c r="L106" s="149">
        <v>0</v>
      </c>
      <c r="M106" s="164"/>
      <c r="N106" s="8">
        <v>1</v>
      </c>
    </row>
    <row r="107" spans="1:14" s="8" customFormat="1" ht="107.25" hidden="1" customHeight="1">
      <c r="A107" s="60">
        <f>A84</f>
        <v>3</v>
      </c>
      <c r="B107" s="46">
        <f>IF(N107&gt;0,B106+1,B85+0)</f>
        <v>9</v>
      </c>
      <c r="C107" s="282" t="s">
        <v>125</v>
      </c>
      <c r="D107" s="282"/>
      <c r="E107" s="282"/>
      <c r="F107" s="282"/>
      <c r="G107" s="282"/>
      <c r="H107" s="282"/>
      <c r="I107" s="61" t="s">
        <v>41</v>
      </c>
      <c r="J107" s="143"/>
      <c r="K107" s="187">
        <v>160</v>
      </c>
      <c r="L107" s="149">
        <v>0</v>
      </c>
      <c r="M107" s="164"/>
      <c r="N107" s="8">
        <v>1</v>
      </c>
    </row>
    <row r="108" spans="1:14" s="8" customFormat="1" ht="107.25" hidden="1" customHeight="1">
      <c r="A108" s="60">
        <f>A84</f>
        <v>3</v>
      </c>
      <c r="B108" s="46">
        <f>IF(N108&gt;0,B107+1,B86+0)</f>
        <v>10</v>
      </c>
      <c r="C108" s="282" t="s">
        <v>126</v>
      </c>
      <c r="D108" s="282"/>
      <c r="E108" s="282"/>
      <c r="F108" s="282"/>
      <c r="G108" s="282"/>
      <c r="H108" s="282"/>
      <c r="I108" s="61" t="s">
        <v>41</v>
      </c>
      <c r="J108" s="143"/>
      <c r="K108" s="187">
        <v>100</v>
      </c>
      <c r="L108" s="149">
        <v>0</v>
      </c>
      <c r="M108" s="164"/>
      <c r="N108" s="8">
        <v>1</v>
      </c>
    </row>
    <row r="109" spans="1:14" s="8" customFormat="1" ht="143.25" hidden="1" customHeight="1">
      <c r="A109" s="60">
        <f>A84</f>
        <v>3</v>
      </c>
      <c r="B109" s="46">
        <v>8</v>
      </c>
      <c r="C109" s="291" t="s">
        <v>180</v>
      </c>
      <c r="D109" s="291"/>
      <c r="E109" s="291"/>
      <c r="F109" s="291"/>
      <c r="G109" s="291"/>
      <c r="H109" s="291"/>
      <c r="I109" s="61" t="s">
        <v>41</v>
      </c>
      <c r="J109" s="143">
        <v>16</v>
      </c>
      <c r="K109" s="143">
        <v>0</v>
      </c>
      <c r="L109" s="149">
        <v>0</v>
      </c>
      <c r="M109" s="162"/>
      <c r="N109" s="62">
        <v>1</v>
      </c>
    </row>
    <row r="110" spans="1:14" s="8" customFormat="1" ht="156.75" hidden="1" customHeight="1">
      <c r="A110" s="60">
        <f>A106</f>
        <v>3</v>
      </c>
      <c r="B110" s="46">
        <f>IF(N110&gt;0,B109+1,B87+0)</f>
        <v>9</v>
      </c>
      <c r="C110" s="291" t="s">
        <v>181</v>
      </c>
      <c r="D110" s="291"/>
      <c r="E110" s="291"/>
      <c r="F110" s="291"/>
      <c r="G110" s="291"/>
      <c r="H110" s="291"/>
      <c r="I110" s="61" t="s">
        <v>41</v>
      </c>
      <c r="J110" s="143"/>
      <c r="K110" s="187">
        <v>160</v>
      </c>
      <c r="L110" s="149">
        <v>0</v>
      </c>
      <c r="M110" s="164"/>
      <c r="N110" s="8">
        <v>1</v>
      </c>
    </row>
    <row r="111" spans="1:14" s="38" customFormat="1" ht="147.75" hidden="1" customHeight="1">
      <c r="A111" s="46">
        <f>A84</f>
        <v>3</v>
      </c>
      <c r="B111" s="46">
        <f>IF(N111&gt;0,B110+1,B110+0)</f>
        <v>10</v>
      </c>
      <c r="C111" s="291" t="s">
        <v>166</v>
      </c>
      <c r="D111" s="291"/>
      <c r="E111" s="291"/>
      <c r="F111" s="291"/>
      <c r="G111" s="291"/>
      <c r="H111" s="291"/>
      <c r="I111" s="38" t="s">
        <v>42</v>
      </c>
      <c r="J111" s="188"/>
      <c r="K111" s="144">
        <v>160</v>
      </c>
      <c r="L111" s="149">
        <v>0</v>
      </c>
      <c r="M111" s="145"/>
      <c r="N111" s="48">
        <v>1</v>
      </c>
    </row>
    <row r="112" spans="1:14" s="38" customFormat="1" ht="131.25" hidden="1" customHeight="1">
      <c r="A112" s="46">
        <f>A84</f>
        <v>3</v>
      </c>
      <c r="B112" s="64">
        <f>IF(N112&gt;0,B111+1,B111+0)</f>
        <v>11</v>
      </c>
      <c r="C112" s="291" t="s">
        <v>43</v>
      </c>
      <c r="D112" s="291"/>
      <c r="E112" s="291"/>
      <c r="F112" s="291"/>
      <c r="G112" s="291"/>
      <c r="H112" s="291"/>
      <c r="I112" s="38" t="s">
        <v>42</v>
      </c>
      <c r="J112" s="143"/>
      <c r="K112" s="144">
        <v>250</v>
      </c>
      <c r="L112" s="149">
        <v>0</v>
      </c>
      <c r="M112" s="145"/>
      <c r="N112" s="48">
        <v>1</v>
      </c>
    </row>
    <row r="113" spans="1:16" s="38" customFormat="1" ht="131.25" hidden="1" customHeight="1">
      <c r="A113" s="46">
        <f>A84</f>
        <v>3</v>
      </c>
      <c r="B113" s="64">
        <v>9</v>
      </c>
      <c r="C113" s="291" t="s">
        <v>183</v>
      </c>
      <c r="D113" s="291"/>
      <c r="E113" s="291"/>
      <c r="F113" s="291"/>
      <c r="G113" s="291"/>
      <c r="H113" s="291"/>
      <c r="I113" s="38" t="s">
        <v>42</v>
      </c>
      <c r="J113" s="143">
        <v>1065</v>
      </c>
      <c r="K113" s="144">
        <v>0</v>
      </c>
      <c r="L113" s="149">
        <v>0</v>
      </c>
      <c r="M113" s="145"/>
      <c r="N113" s="48">
        <v>1</v>
      </c>
    </row>
    <row r="114" spans="1:16" s="38" customFormat="1" ht="131.25" hidden="1" customHeight="1">
      <c r="A114" s="46">
        <v>3</v>
      </c>
      <c r="B114" s="64">
        <f>IF(N114&gt;0,B113+1,B113+0)</f>
        <v>10</v>
      </c>
      <c r="C114" s="291" t="s">
        <v>127</v>
      </c>
      <c r="D114" s="291"/>
      <c r="E114" s="291"/>
      <c r="F114" s="291"/>
      <c r="G114" s="291"/>
      <c r="H114" s="291"/>
      <c r="I114" s="38" t="s">
        <v>42</v>
      </c>
      <c r="J114" s="143"/>
      <c r="K114" s="144">
        <v>250</v>
      </c>
      <c r="L114" s="149">
        <v>0</v>
      </c>
      <c r="M114" s="145"/>
      <c r="N114" s="48">
        <v>1</v>
      </c>
    </row>
    <row r="115" spans="1:16" s="38" customFormat="1" ht="125.25" hidden="1" customHeight="1">
      <c r="A115" s="46">
        <v>3</v>
      </c>
      <c r="B115" s="64">
        <v>10</v>
      </c>
      <c r="C115" s="291" t="s">
        <v>128</v>
      </c>
      <c r="D115" s="291"/>
      <c r="E115" s="291"/>
      <c r="F115" s="291"/>
      <c r="G115" s="291"/>
      <c r="H115" s="291"/>
      <c r="I115" s="38" t="s">
        <v>42</v>
      </c>
      <c r="J115" s="143">
        <v>1275</v>
      </c>
      <c r="K115" s="144">
        <v>0</v>
      </c>
      <c r="L115" s="149">
        <v>0</v>
      </c>
      <c r="M115" s="145"/>
      <c r="N115" s="48">
        <v>1</v>
      </c>
    </row>
    <row r="116" spans="1:16" s="38" customFormat="1" ht="26.25" hidden="1" customHeight="1" thickBot="1">
      <c r="A116" s="49"/>
      <c r="B116" s="49"/>
      <c r="C116" s="50" t="s">
        <v>24</v>
      </c>
      <c r="D116" s="50"/>
      <c r="E116" s="51">
        <f>A111</f>
        <v>3</v>
      </c>
      <c r="F116" s="50"/>
      <c r="G116" s="50"/>
      <c r="H116" s="51"/>
      <c r="I116" s="52"/>
      <c r="J116" s="186"/>
      <c r="K116" s="186"/>
      <c r="L116" s="163">
        <v>0</v>
      </c>
      <c r="M116" s="142"/>
      <c r="N116" s="48"/>
    </row>
    <row r="117" spans="1:16" s="38" customFormat="1" ht="26.25" hidden="1" customHeight="1">
      <c r="A117" s="65"/>
      <c r="B117" s="65"/>
      <c r="C117" s="66"/>
      <c r="D117" s="66"/>
      <c r="E117" s="66"/>
      <c r="F117" s="66"/>
      <c r="G117" s="66"/>
      <c r="H117" s="66"/>
      <c r="I117" s="42"/>
      <c r="J117" s="183"/>
      <c r="K117" s="183"/>
      <c r="L117" s="149"/>
      <c r="M117" s="145"/>
      <c r="N117" s="48"/>
    </row>
    <row r="118" spans="1:16" s="8" customFormat="1" ht="24.75" hidden="1" customHeight="1">
      <c r="A118" s="280">
        <f>IF(N118&gt;0,A84+1,A84+0)</f>
        <v>4</v>
      </c>
      <c r="B118" s="280"/>
      <c r="C118" s="281" t="s">
        <v>44</v>
      </c>
      <c r="D118" s="281"/>
      <c r="E118" s="281"/>
      <c r="F118" s="281"/>
      <c r="G118" s="281"/>
      <c r="H118" s="281"/>
      <c r="I118" s="281"/>
      <c r="J118" s="281"/>
      <c r="K118" s="281"/>
      <c r="L118" s="281"/>
      <c r="M118" s="162"/>
      <c r="N118" s="8">
        <v>1</v>
      </c>
    </row>
    <row r="119" spans="1:16" s="38" customFormat="1" ht="18.75" hidden="1" customHeight="1">
      <c r="A119" s="40"/>
      <c r="B119" s="41"/>
      <c r="C119" s="41"/>
      <c r="D119" s="42"/>
      <c r="E119" s="42"/>
      <c r="F119" s="42"/>
      <c r="G119" s="42"/>
      <c r="H119" s="42"/>
      <c r="I119" s="42"/>
      <c r="J119" s="183" t="s">
        <v>20</v>
      </c>
      <c r="K119" s="183" t="s">
        <v>21</v>
      </c>
      <c r="L119" s="149" t="s">
        <v>22</v>
      </c>
      <c r="M119" s="146"/>
    </row>
    <row r="120" spans="1:16" s="8" customFormat="1" ht="10" hidden="1" customHeight="1">
      <c r="A120" s="55"/>
      <c r="B120" s="56"/>
      <c r="J120" s="143"/>
      <c r="K120" s="187"/>
      <c r="L120" s="158"/>
      <c r="M120" s="162"/>
      <c r="N120" s="8">
        <v>1</v>
      </c>
    </row>
    <row r="121" spans="1:16" s="38" customFormat="1" ht="103.5" hidden="1" customHeight="1">
      <c r="A121" s="46">
        <f>A118</f>
        <v>4</v>
      </c>
      <c r="B121" s="46">
        <f>IF(N121&gt;0,B117+1,#REF!+0)</f>
        <v>1</v>
      </c>
      <c r="C121" s="287" t="s">
        <v>130</v>
      </c>
      <c r="D121" s="287"/>
      <c r="E121" s="287"/>
      <c r="F121" s="287"/>
      <c r="G121" s="287"/>
      <c r="H121" s="287"/>
      <c r="I121" s="68"/>
      <c r="J121" s="144"/>
      <c r="K121" s="144"/>
      <c r="L121" s="149"/>
      <c r="M121" s="145"/>
      <c r="N121" s="48">
        <v>1</v>
      </c>
    </row>
    <row r="122" spans="1:16" s="38" customFormat="1" ht="23.25" hidden="1" customHeight="1">
      <c r="A122" s="37"/>
      <c r="C122" s="68" t="s">
        <v>45</v>
      </c>
      <c r="D122" s="290" t="s">
        <v>131</v>
      </c>
      <c r="E122" s="290"/>
      <c r="F122" s="290"/>
      <c r="G122" s="290"/>
      <c r="H122" s="290"/>
      <c r="I122" s="68" t="s">
        <v>42</v>
      </c>
      <c r="J122" s="144"/>
      <c r="K122" s="144">
        <v>600</v>
      </c>
      <c r="L122" s="149">
        <v>0</v>
      </c>
      <c r="M122" s="145"/>
      <c r="N122" s="48">
        <v>1</v>
      </c>
    </row>
    <row r="123" spans="1:16" s="38" customFormat="1" ht="290.25" hidden="1" customHeight="1">
      <c r="A123" s="46">
        <v>4</v>
      </c>
      <c r="B123" s="46">
        <v>1</v>
      </c>
      <c r="C123" s="287" t="s">
        <v>167</v>
      </c>
      <c r="D123" s="287"/>
      <c r="E123" s="287"/>
      <c r="F123" s="287"/>
      <c r="G123" s="287"/>
      <c r="H123" s="287"/>
      <c r="I123" s="68"/>
      <c r="J123" s="144"/>
      <c r="K123" s="144"/>
      <c r="L123" s="149"/>
      <c r="M123" s="145"/>
      <c r="N123" s="48">
        <v>1</v>
      </c>
    </row>
    <row r="124" spans="1:16" s="8" customFormat="1" ht="17.25" hidden="1" customHeight="1">
      <c r="A124" s="60"/>
      <c r="B124" s="71"/>
      <c r="C124" s="282" t="s">
        <v>46</v>
      </c>
      <c r="D124" s="282"/>
      <c r="E124" s="282"/>
      <c r="F124" s="282"/>
      <c r="G124" s="282"/>
      <c r="H124" s="282"/>
      <c r="I124" s="70" t="s">
        <v>42</v>
      </c>
      <c r="J124" s="143"/>
      <c r="K124" s="187">
        <v>800</v>
      </c>
      <c r="L124" s="149">
        <v>0</v>
      </c>
      <c r="M124" s="164"/>
      <c r="N124" s="8">
        <v>1</v>
      </c>
      <c r="O124" s="67"/>
      <c r="P124" s="67"/>
    </row>
    <row r="125" spans="1:16" s="8" customFormat="1" ht="17.25" hidden="1" customHeight="1">
      <c r="A125" s="60"/>
      <c r="B125" s="71"/>
      <c r="C125" s="282" t="s">
        <v>168</v>
      </c>
      <c r="D125" s="282"/>
      <c r="E125" s="282"/>
      <c r="F125" s="282"/>
      <c r="G125" s="282"/>
      <c r="H125" s="282"/>
      <c r="I125" s="70" t="s">
        <v>26</v>
      </c>
      <c r="J125" s="143"/>
      <c r="K125" s="187">
        <v>13</v>
      </c>
      <c r="L125" s="149">
        <v>0</v>
      </c>
      <c r="M125" s="164"/>
      <c r="N125" s="8">
        <v>1</v>
      </c>
      <c r="O125" s="67"/>
      <c r="P125" s="67"/>
    </row>
    <row r="126" spans="1:16" s="8" customFormat="1" ht="36.75" hidden="1" customHeight="1">
      <c r="A126" s="60"/>
      <c r="B126" s="71"/>
      <c r="C126" s="286" t="s">
        <v>134</v>
      </c>
      <c r="D126" s="286"/>
      <c r="E126" s="286"/>
      <c r="F126" s="286"/>
      <c r="G126" s="286"/>
      <c r="H126" s="286"/>
      <c r="I126" s="70" t="s">
        <v>42</v>
      </c>
      <c r="J126" s="143"/>
      <c r="K126" s="187">
        <v>1250</v>
      </c>
      <c r="L126" s="149">
        <v>0</v>
      </c>
      <c r="M126" s="164"/>
      <c r="N126" s="8">
        <v>1</v>
      </c>
      <c r="O126" s="67"/>
      <c r="P126" s="67"/>
    </row>
    <row r="127" spans="1:16" s="8" customFormat="1" ht="25.5" hidden="1" customHeight="1">
      <c r="A127" s="60"/>
      <c r="B127" s="71"/>
      <c r="C127" s="286" t="s">
        <v>135</v>
      </c>
      <c r="D127" s="286"/>
      <c r="E127" s="286"/>
      <c r="F127" s="286"/>
      <c r="G127" s="286"/>
      <c r="H127" s="286"/>
      <c r="I127" s="70" t="s">
        <v>26</v>
      </c>
      <c r="J127" s="143"/>
      <c r="K127" s="187">
        <v>25</v>
      </c>
      <c r="L127" s="149">
        <v>0</v>
      </c>
      <c r="M127" s="164"/>
      <c r="N127" s="8">
        <v>1</v>
      </c>
      <c r="O127" s="67"/>
      <c r="P127" s="67"/>
    </row>
    <row r="128" spans="1:16" s="38" customFormat="1" ht="15" hidden="1" customHeight="1">
      <c r="A128" s="37"/>
      <c r="C128" s="68"/>
      <c r="D128" s="290"/>
      <c r="E128" s="290"/>
      <c r="F128" s="290"/>
      <c r="G128" s="290"/>
      <c r="H128" s="290"/>
      <c r="I128" s="68"/>
      <c r="J128" s="144"/>
      <c r="K128" s="144"/>
      <c r="L128" s="149"/>
      <c r="M128" s="145"/>
      <c r="N128" s="48">
        <v>1</v>
      </c>
    </row>
    <row r="129" spans="1:16" s="8" customFormat="1" ht="171.75" hidden="1" customHeight="1">
      <c r="A129" s="60">
        <f>A118</f>
        <v>4</v>
      </c>
      <c r="B129" s="71">
        <f>IF(N129&gt;0,B123+1,0)</f>
        <v>2</v>
      </c>
      <c r="C129" s="282" t="s">
        <v>132</v>
      </c>
      <c r="D129" s="282"/>
      <c r="E129" s="282"/>
      <c r="F129" s="282"/>
      <c r="G129" s="282"/>
      <c r="H129" s="282"/>
      <c r="I129" s="72"/>
      <c r="J129" s="143"/>
      <c r="K129" s="187"/>
      <c r="L129" s="149"/>
      <c r="M129" s="164"/>
      <c r="N129" s="8">
        <v>1</v>
      </c>
      <c r="O129" s="67"/>
      <c r="P129" s="67"/>
    </row>
    <row r="130" spans="1:16" s="8" customFormat="1" ht="17.25" hidden="1" customHeight="1">
      <c r="A130" s="60"/>
      <c r="B130" s="71"/>
      <c r="C130" s="282" t="s">
        <v>46</v>
      </c>
      <c r="D130" s="282"/>
      <c r="E130" s="282"/>
      <c r="F130" s="282"/>
      <c r="G130" s="282"/>
      <c r="H130" s="282"/>
      <c r="I130" s="70" t="s">
        <v>42</v>
      </c>
      <c r="J130" s="143"/>
      <c r="K130" s="187">
        <v>750</v>
      </c>
      <c r="L130" s="149">
        <v>0</v>
      </c>
      <c r="M130" s="164"/>
      <c r="N130" s="8">
        <v>1</v>
      </c>
      <c r="O130" s="67"/>
      <c r="P130" s="67"/>
    </row>
    <row r="131" spans="1:16" s="8" customFormat="1" ht="17.25" hidden="1" customHeight="1">
      <c r="A131" s="60"/>
      <c r="B131" s="71"/>
      <c r="C131" s="282" t="s">
        <v>47</v>
      </c>
      <c r="D131" s="282"/>
      <c r="E131" s="282"/>
      <c r="F131" s="282"/>
      <c r="G131" s="282"/>
      <c r="H131" s="282"/>
      <c r="I131" s="70" t="s">
        <v>48</v>
      </c>
      <c r="J131" s="143"/>
      <c r="K131" s="187">
        <v>65</v>
      </c>
      <c r="L131" s="149">
        <v>0</v>
      </c>
      <c r="M131" s="164"/>
      <c r="N131" s="8">
        <v>1</v>
      </c>
      <c r="O131" s="67"/>
      <c r="P131" s="67"/>
    </row>
    <row r="132" spans="1:16" s="8" customFormat="1" ht="36.75" hidden="1" customHeight="1">
      <c r="A132" s="60"/>
      <c r="B132" s="71"/>
      <c r="C132" s="282" t="s">
        <v>49</v>
      </c>
      <c r="D132" s="282"/>
      <c r="E132" s="282"/>
      <c r="F132" s="282"/>
      <c r="G132" s="282"/>
      <c r="H132" s="282"/>
      <c r="I132" s="70" t="s">
        <v>31</v>
      </c>
      <c r="J132" s="143"/>
      <c r="K132" s="187">
        <v>300</v>
      </c>
      <c r="L132" s="149">
        <v>0</v>
      </c>
      <c r="M132" s="164"/>
      <c r="N132" s="8">
        <v>1</v>
      </c>
      <c r="O132" s="67"/>
      <c r="P132" s="67"/>
    </row>
    <row r="133" spans="1:16" s="8" customFormat="1" ht="40.5" hidden="1" customHeight="1">
      <c r="A133" s="60"/>
      <c r="B133" s="71"/>
      <c r="C133" s="282" t="s">
        <v>50</v>
      </c>
      <c r="D133" s="282"/>
      <c r="E133" s="282"/>
      <c r="F133" s="282"/>
      <c r="G133" s="282"/>
      <c r="H133" s="282"/>
      <c r="I133" s="70" t="s">
        <v>31</v>
      </c>
      <c r="J133" s="143"/>
      <c r="K133" s="187">
        <v>300</v>
      </c>
      <c r="L133" s="149">
        <v>0</v>
      </c>
      <c r="M133" s="164"/>
      <c r="N133" s="8">
        <v>1</v>
      </c>
      <c r="O133" s="67"/>
      <c r="P133" s="67"/>
    </row>
    <row r="134" spans="1:16" s="8" customFormat="1" ht="42" hidden="1" customHeight="1">
      <c r="A134" s="60"/>
      <c r="B134" s="71"/>
      <c r="C134" s="282" t="s">
        <v>51</v>
      </c>
      <c r="D134" s="282"/>
      <c r="E134" s="282"/>
      <c r="F134" s="282"/>
      <c r="G134" s="282"/>
      <c r="H134" s="282"/>
      <c r="I134" s="70" t="s">
        <v>31</v>
      </c>
      <c r="J134" s="143"/>
      <c r="K134" s="187">
        <v>120</v>
      </c>
      <c r="L134" s="149">
        <v>0</v>
      </c>
      <c r="M134" s="164"/>
      <c r="N134" s="8">
        <v>1</v>
      </c>
      <c r="O134" s="67"/>
      <c r="P134" s="67"/>
    </row>
    <row r="135" spans="1:16" s="8" customFormat="1" ht="12.75" hidden="1" customHeight="1">
      <c r="A135" s="60"/>
      <c r="B135" s="71"/>
      <c r="C135" s="282" t="s">
        <v>52</v>
      </c>
      <c r="D135" s="282"/>
      <c r="E135" s="282"/>
      <c r="F135" s="282"/>
      <c r="G135" s="282"/>
      <c r="H135" s="282"/>
      <c r="I135" s="70" t="s">
        <v>31</v>
      </c>
      <c r="J135" s="143"/>
      <c r="K135" s="187"/>
      <c r="L135" s="149">
        <v>0</v>
      </c>
      <c r="M135" s="164"/>
      <c r="N135" s="8">
        <v>1</v>
      </c>
      <c r="O135" s="67"/>
      <c r="P135" s="67"/>
    </row>
    <row r="136" spans="1:16" s="8" customFormat="1" ht="42" hidden="1" customHeight="1">
      <c r="A136" s="60"/>
      <c r="B136" s="71"/>
      <c r="C136" s="282" t="s">
        <v>53</v>
      </c>
      <c r="D136" s="282"/>
      <c r="E136" s="282"/>
      <c r="F136" s="282"/>
      <c r="G136" s="282"/>
      <c r="H136" s="282"/>
      <c r="I136" s="70" t="s">
        <v>31</v>
      </c>
      <c r="J136" s="143"/>
      <c r="K136" s="187">
        <v>300</v>
      </c>
      <c r="L136" s="149">
        <v>0</v>
      </c>
      <c r="M136" s="164"/>
      <c r="N136" s="8">
        <v>1</v>
      </c>
      <c r="O136" s="67"/>
      <c r="P136" s="67"/>
    </row>
    <row r="137" spans="1:16" s="8" customFormat="1" ht="118.5" hidden="1" customHeight="1">
      <c r="A137" s="60">
        <f>A118</f>
        <v>4</v>
      </c>
      <c r="B137" s="71">
        <f>IF(N137&gt;0,B129+1,0)</f>
        <v>3</v>
      </c>
      <c r="C137" s="282" t="s">
        <v>54</v>
      </c>
      <c r="D137" s="282"/>
      <c r="E137" s="282"/>
      <c r="F137" s="282"/>
      <c r="G137" s="282"/>
      <c r="H137" s="282"/>
      <c r="I137" s="72"/>
      <c r="J137" s="143"/>
      <c r="K137" s="187"/>
      <c r="L137" s="149"/>
      <c r="M137" s="164"/>
      <c r="N137" s="8">
        <v>1</v>
      </c>
      <c r="O137" s="67"/>
      <c r="P137" s="67"/>
    </row>
    <row r="138" spans="1:16" s="8" customFormat="1" ht="17.25" hidden="1" customHeight="1">
      <c r="A138" s="60"/>
      <c r="B138" s="71"/>
      <c r="C138" s="282" t="s">
        <v>55</v>
      </c>
      <c r="D138" s="282"/>
      <c r="E138" s="282"/>
      <c r="F138" s="282"/>
      <c r="G138" s="282"/>
      <c r="H138" s="282"/>
      <c r="I138" s="70" t="s">
        <v>26</v>
      </c>
      <c r="J138" s="143"/>
      <c r="K138" s="187">
        <v>500</v>
      </c>
      <c r="L138" s="149">
        <v>0</v>
      </c>
      <c r="M138" s="164"/>
      <c r="N138" s="8">
        <v>1</v>
      </c>
      <c r="O138" s="67"/>
      <c r="P138" s="67"/>
    </row>
    <row r="139" spans="1:16" s="8" customFormat="1" ht="36.75" hidden="1" customHeight="1">
      <c r="A139" s="60"/>
      <c r="B139" s="71"/>
      <c r="C139" s="282" t="s">
        <v>56</v>
      </c>
      <c r="D139" s="282"/>
      <c r="E139" s="282"/>
      <c r="F139" s="282"/>
      <c r="G139" s="282"/>
      <c r="H139" s="282"/>
      <c r="I139" s="70" t="s">
        <v>31</v>
      </c>
      <c r="J139" s="143"/>
      <c r="K139" s="187">
        <v>300</v>
      </c>
      <c r="L139" s="149">
        <v>0</v>
      </c>
      <c r="M139" s="164"/>
      <c r="N139" s="8">
        <v>1</v>
      </c>
      <c r="O139" s="67"/>
      <c r="P139" s="67"/>
    </row>
    <row r="140" spans="1:16" s="8" customFormat="1" ht="127.5" hidden="1" customHeight="1">
      <c r="A140" s="60">
        <f>A118</f>
        <v>4</v>
      </c>
      <c r="B140" s="46">
        <f>IF(N141&gt;0,B129+1,B134+0)</f>
        <v>3</v>
      </c>
      <c r="C140" s="282" t="s">
        <v>133</v>
      </c>
      <c r="D140" s="282"/>
      <c r="E140" s="282"/>
      <c r="F140" s="282"/>
      <c r="G140" s="282"/>
      <c r="H140" s="282"/>
      <c r="I140" s="72"/>
      <c r="J140" s="143"/>
      <c r="K140" s="187"/>
      <c r="L140" s="149"/>
      <c r="M140" s="164"/>
      <c r="N140" s="8">
        <v>1</v>
      </c>
      <c r="O140" s="67"/>
      <c r="P140" s="67"/>
    </row>
    <row r="141" spans="1:16" s="8" customFormat="1" ht="17.25" hidden="1" customHeight="1">
      <c r="A141" s="60"/>
      <c r="B141" s="71"/>
      <c r="C141" s="282" t="s">
        <v>46</v>
      </c>
      <c r="D141" s="282"/>
      <c r="E141" s="282"/>
      <c r="F141" s="282"/>
      <c r="G141" s="282"/>
      <c r="H141" s="282"/>
      <c r="I141" s="70" t="s">
        <v>42</v>
      </c>
      <c r="J141" s="143"/>
      <c r="K141" s="187">
        <v>750</v>
      </c>
      <c r="L141" s="149">
        <v>0</v>
      </c>
      <c r="M141" s="164"/>
      <c r="N141" s="8">
        <v>1</v>
      </c>
      <c r="O141" s="67"/>
      <c r="P141" s="67"/>
    </row>
    <row r="142" spans="1:16" s="8" customFormat="1" ht="121.5" hidden="1" customHeight="1">
      <c r="A142" s="60">
        <f>A118</f>
        <v>4</v>
      </c>
      <c r="B142" s="71">
        <f>IF(N142&gt;0,B140+1,0)</f>
        <v>4</v>
      </c>
      <c r="C142" s="282" t="s">
        <v>136</v>
      </c>
      <c r="D142" s="282"/>
      <c r="E142" s="282"/>
      <c r="F142" s="282"/>
      <c r="G142" s="282"/>
      <c r="H142" s="282"/>
      <c r="I142" s="72"/>
      <c r="J142" s="143"/>
      <c r="K142" s="187"/>
      <c r="L142" s="149"/>
      <c r="M142" s="164"/>
      <c r="N142" s="8">
        <v>1</v>
      </c>
      <c r="O142" s="67"/>
      <c r="P142" s="67"/>
    </row>
    <row r="143" spans="1:16" s="8" customFormat="1" ht="17.25" hidden="1" customHeight="1">
      <c r="A143" s="60"/>
      <c r="B143" s="71"/>
      <c r="C143" s="282" t="s">
        <v>46</v>
      </c>
      <c r="D143" s="282"/>
      <c r="E143" s="282"/>
      <c r="F143" s="282"/>
      <c r="G143" s="282"/>
      <c r="H143" s="282"/>
      <c r="I143" s="70" t="s">
        <v>42</v>
      </c>
      <c r="J143" s="143"/>
      <c r="K143" s="187">
        <v>750</v>
      </c>
      <c r="L143" s="149">
        <v>0</v>
      </c>
      <c r="M143" s="164"/>
      <c r="N143" s="8">
        <v>1</v>
      </c>
      <c r="O143" s="67"/>
      <c r="P143" s="67"/>
    </row>
    <row r="144" spans="1:16" s="8" customFormat="1" ht="17.25" hidden="1" customHeight="1">
      <c r="A144" s="60"/>
      <c r="B144" s="71"/>
      <c r="C144" s="282" t="s">
        <v>47</v>
      </c>
      <c r="D144" s="282"/>
      <c r="E144" s="282"/>
      <c r="F144" s="282"/>
      <c r="G144" s="282"/>
      <c r="H144" s="282"/>
      <c r="I144" s="70" t="s">
        <v>48</v>
      </c>
      <c r="J144" s="143"/>
      <c r="K144" s="187">
        <v>65</v>
      </c>
      <c r="L144" s="149">
        <v>0</v>
      </c>
      <c r="M144" s="164"/>
      <c r="N144" s="8">
        <v>1</v>
      </c>
      <c r="O144" s="67"/>
      <c r="P144" s="67"/>
    </row>
    <row r="145" spans="1:16" s="8" customFormat="1" ht="145.5" hidden="1" customHeight="1">
      <c r="A145" s="60">
        <f>A121</f>
        <v>4</v>
      </c>
      <c r="B145" s="71">
        <f>IF(N145&gt;0,B142+1,0)</f>
        <v>5</v>
      </c>
      <c r="C145" s="282" t="s">
        <v>161</v>
      </c>
      <c r="D145" s="282"/>
      <c r="E145" s="282"/>
      <c r="F145" s="282"/>
      <c r="G145" s="282"/>
      <c r="H145" s="282"/>
      <c r="I145" s="72"/>
      <c r="J145" s="143"/>
      <c r="K145" s="187"/>
      <c r="L145" s="149"/>
      <c r="M145" s="164"/>
      <c r="N145" s="8">
        <v>1</v>
      </c>
      <c r="O145" s="67"/>
      <c r="P145" s="67"/>
    </row>
    <row r="146" spans="1:16" s="8" customFormat="1" ht="17.25" hidden="1" customHeight="1">
      <c r="A146" s="60"/>
      <c r="B146" s="71"/>
      <c r="C146" s="282" t="s">
        <v>46</v>
      </c>
      <c r="D146" s="282"/>
      <c r="E146" s="282"/>
      <c r="F146" s="282"/>
      <c r="G146" s="282"/>
      <c r="H146" s="282"/>
      <c r="I146" s="70" t="s">
        <v>42</v>
      </c>
      <c r="J146" s="143"/>
      <c r="K146" s="187">
        <v>750</v>
      </c>
      <c r="L146" s="149">
        <v>0</v>
      </c>
      <c r="M146" s="164"/>
      <c r="N146" s="8">
        <v>1</v>
      </c>
      <c r="O146" s="67"/>
      <c r="P146" s="67"/>
    </row>
    <row r="147" spans="1:16" s="8" customFormat="1" ht="17.25" hidden="1" customHeight="1">
      <c r="A147" s="60"/>
      <c r="B147" s="71"/>
      <c r="C147" s="282" t="s">
        <v>47</v>
      </c>
      <c r="D147" s="282"/>
      <c r="E147" s="282"/>
      <c r="F147" s="282"/>
      <c r="G147" s="282"/>
      <c r="H147" s="282"/>
      <c r="I147" s="70" t="s">
        <v>48</v>
      </c>
      <c r="J147" s="143"/>
      <c r="K147" s="187">
        <v>65</v>
      </c>
      <c r="L147" s="149">
        <v>0</v>
      </c>
      <c r="M147" s="164"/>
      <c r="N147" s="8">
        <v>1</v>
      </c>
      <c r="O147" s="67"/>
      <c r="P147" s="67"/>
    </row>
    <row r="148" spans="1:16" s="8" customFormat="1" ht="145.5" hidden="1" customHeight="1">
      <c r="A148" s="60">
        <f>A118</f>
        <v>4</v>
      </c>
      <c r="B148" s="71">
        <f>IF(N148&gt;0,B145+1,0)</f>
        <v>6</v>
      </c>
      <c r="C148" s="282" t="s">
        <v>160</v>
      </c>
      <c r="D148" s="282"/>
      <c r="E148" s="282"/>
      <c r="F148" s="282"/>
      <c r="G148" s="282"/>
      <c r="H148" s="282"/>
      <c r="I148" s="72"/>
      <c r="J148" s="143"/>
      <c r="K148" s="187"/>
      <c r="L148" s="149"/>
      <c r="M148" s="164"/>
      <c r="N148" s="8">
        <v>1</v>
      </c>
      <c r="O148" s="67"/>
      <c r="P148" s="67"/>
    </row>
    <row r="149" spans="1:16" s="8" customFormat="1" ht="17.25" hidden="1" customHeight="1">
      <c r="A149" s="60"/>
      <c r="B149" s="71"/>
      <c r="C149" s="282" t="s">
        <v>46</v>
      </c>
      <c r="D149" s="282"/>
      <c r="E149" s="282"/>
      <c r="F149" s="282"/>
      <c r="G149" s="282"/>
      <c r="H149" s="282"/>
      <c r="I149" s="70" t="s">
        <v>42</v>
      </c>
      <c r="J149" s="143"/>
      <c r="K149" s="187">
        <v>750</v>
      </c>
      <c r="L149" s="149">
        <v>0</v>
      </c>
      <c r="M149" s="164"/>
      <c r="N149" s="8">
        <v>1</v>
      </c>
      <c r="O149" s="67"/>
      <c r="P149" s="67"/>
    </row>
    <row r="150" spans="1:16" s="8" customFormat="1" ht="17.25" hidden="1" customHeight="1">
      <c r="A150" s="60"/>
      <c r="B150" s="71"/>
      <c r="C150" s="282" t="s">
        <v>47</v>
      </c>
      <c r="D150" s="282"/>
      <c r="E150" s="282"/>
      <c r="F150" s="282"/>
      <c r="G150" s="282"/>
      <c r="H150" s="282"/>
      <c r="I150" s="70" t="s">
        <v>48</v>
      </c>
      <c r="J150" s="143"/>
      <c r="K150" s="187">
        <v>65</v>
      </c>
      <c r="L150" s="149">
        <v>0</v>
      </c>
      <c r="M150" s="164"/>
      <c r="N150" s="8">
        <v>1</v>
      </c>
      <c r="O150" s="67"/>
      <c r="P150" s="67"/>
    </row>
    <row r="151" spans="1:16" s="8" customFormat="1" ht="145.5" hidden="1" customHeight="1">
      <c r="A151" s="60">
        <f>A121</f>
        <v>4</v>
      </c>
      <c r="B151" s="71">
        <f>IF(N151&gt;0,B148+1,0)</f>
        <v>7</v>
      </c>
      <c r="C151" s="282" t="s">
        <v>159</v>
      </c>
      <c r="D151" s="282"/>
      <c r="E151" s="282"/>
      <c r="F151" s="282"/>
      <c r="G151" s="282"/>
      <c r="H151" s="282"/>
      <c r="I151" s="72"/>
      <c r="J151" s="143"/>
      <c r="K151" s="187"/>
      <c r="L151" s="149"/>
      <c r="M151" s="164"/>
      <c r="N151" s="8">
        <v>1</v>
      </c>
      <c r="O151" s="67"/>
      <c r="P151" s="67"/>
    </row>
    <row r="152" spans="1:16" s="8" customFormat="1" ht="17.25" hidden="1" customHeight="1">
      <c r="A152" s="60"/>
      <c r="B152" s="71"/>
      <c r="C152" s="282" t="s">
        <v>46</v>
      </c>
      <c r="D152" s="282"/>
      <c r="E152" s="282"/>
      <c r="F152" s="282"/>
      <c r="G152" s="282"/>
      <c r="H152" s="282"/>
      <c r="I152" s="70" t="s">
        <v>42</v>
      </c>
      <c r="J152" s="143"/>
      <c r="K152" s="187">
        <v>750</v>
      </c>
      <c r="L152" s="149">
        <v>0</v>
      </c>
      <c r="M152" s="164"/>
      <c r="N152" s="8">
        <v>1</v>
      </c>
      <c r="O152" s="67"/>
      <c r="P152" s="67"/>
    </row>
    <row r="153" spans="1:16" s="8" customFormat="1" ht="17.25" hidden="1" customHeight="1">
      <c r="A153" s="60"/>
      <c r="B153" s="71"/>
      <c r="C153" s="282" t="s">
        <v>47</v>
      </c>
      <c r="D153" s="282"/>
      <c r="E153" s="282"/>
      <c r="F153" s="282"/>
      <c r="G153" s="282"/>
      <c r="H153" s="282"/>
      <c r="I153" s="70" t="s">
        <v>48</v>
      </c>
      <c r="J153" s="143"/>
      <c r="K153" s="187">
        <v>65</v>
      </c>
      <c r="L153" s="149">
        <v>0</v>
      </c>
      <c r="M153" s="164"/>
      <c r="N153" s="8">
        <v>1</v>
      </c>
      <c r="O153" s="67"/>
      <c r="P153" s="67"/>
    </row>
    <row r="154" spans="1:16" s="8" customFormat="1" ht="145.5" hidden="1" customHeight="1">
      <c r="A154" s="60">
        <f>A118</f>
        <v>4</v>
      </c>
      <c r="B154" s="71">
        <f>IF(N154&gt;0,B151+1,0)</f>
        <v>8</v>
      </c>
      <c r="C154" s="282" t="s">
        <v>137</v>
      </c>
      <c r="D154" s="282"/>
      <c r="E154" s="282"/>
      <c r="F154" s="282"/>
      <c r="G154" s="282"/>
      <c r="H154" s="282"/>
      <c r="I154" s="72"/>
      <c r="J154" s="143"/>
      <c r="K154" s="187"/>
      <c r="L154" s="149"/>
      <c r="M154" s="164"/>
      <c r="N154" s="8">
        <v>1</v>
      </c>
      <c r="O154" s="67"/>
      <c r="P154" s="67"/>
    </row>
    <row r="155" spans="1:16" s="8" customFormat="1" ht="17.25" hidden="1" customHeight="1">
      <c r="A155" s="60"/>
      <c r="B155" s="71"/>
      <c r="C155" s="282" t="s">
        <v>46</v>
      </c>
      <c r="D155" s="282"/>
      <c r="E155" s="282"/>
      <c r="F155" s="282"/>
      <c r="G155" s="282"/>
      <c r="H155" s="282"/>
      <c r="I155" s="70" t="s">
        <v>42</v>
      </c>
      <c r="J155" s="143"/>
      <c r="K155" s="187">
        <v>750</v>
      </c>
      <c r="L155" s="149">
        <v>0</v>
      </c>
      <c r="M155" s="164"/>
      <c r="N155" s="8">
        <v>1</v>
      </c>
      <c r="O155" s="67"/>
      <c r="P155" s="67"/>
    </row>
    <row r="156" spans="1:16" s="8" customFormat="1" ht="17.25" hidden="1" customHeight="1">
      <c r="A156" s="60"/>
      <c r="B156" s="71"/>
      <c r="C156" s="282" t="s">
        <v>47</v>
      </c>
      <c r="D156" s="282"/>
      <c r="E156" s="282"/>
      <c r="F156" s="282"/>
      <c r="G156" s="282"/>
      <c r="H156" s="282"/>
      <c r="I156" s="70" t="s">
        <v>48</v>
      </c>
      <c r="J156" s="143"/>
      <c r="K156" s="187">
        <v>65</v>
      </c>
      <c r="L156" s="149">
        <v>0</v>
      </c>
      <c r="M156" s="164"/>
      <c r="N156" s="8">
        <v>1</v>
      </c>
      <c r="O156" s="67"/>
      <c r="P156" s="67"/>
    </row>
    <row r="157" spans="1:16" s="8" customFormat="1" ht="103.5" hidden="1" customHeight="1">
      <c r="A157" s="60">
        <f>A121</f>
        <v>4</v>
      </c>
      <c r="B157" s="71">
        <f>IF(N157&gt;0,B154+1,0)</f>
        <v>9</v>
      </c>
      <c r="C157" s="282" t="s">
        <v>138</v>
      </c>
      <c r="D157" s="282"/>
      <c r="E157" s="282"/>
      <c r="F157" s="282"/>
      <c r="G157" s="282"/>
      <c r="H157" s="282"/>
      <c r="I157" s="72"/>
      <c r="J157" s="143"/>
      <c r="K157" s="187"/>
      <c r="L157" s="149"/>
      <c r="M157" s="164"/>
      <c r="N157" s="8">
        <v>1</v>
      </c>
      <c r="O157" s="67"/>
      <c r="P157" s="67"/>
    </row>
    <row r="158" spans="1:16" s="8" customFormat="1" ht="17.25" hidden="1" customHeight="1">
      <c r="A158" s="60"/>
      <c r="B158" s="71"/>
      <c r="C158" s="282" t="s">
        <v>139</v>
      </c>
      <c r="D158" s="282"/>
      <c r="E158" s="282"/>
      <c r="F158" s="282"/>
      <c r="G158" s="282"/>
      <c r="H158" s="282"/>
      <c r="I158" s="70" t="s">
        <v>42</v>
      </c>
      <c r="J158" s="143"/>
      <c r="K158" s="187">
        <v>750</v>
      </c>
      <c r="L158" s="149">
        <v>0</v>
      </c>
      <c r="M158" s="164"/>
      <c r="N158" s="8">
        <v>1</v>
      </c>
      <c r="O158" s="67"/>
      <c r="P158" s="67"/>
    </row>
    <row r="159" spans="1:16" s="8" customFormat="1" ht="17.25" hidden="1" customHeight="1">
      <c r="A159" s="60"/>
      <c r="B159" s="71"/>
      <c r="C159" s="282" t="s">
        <v>47</v>
      </c>
      <c r="D159" s="282"/>
      <c r="E159" s="282"/>
      <c r="F159" s="282"/>
      <c r="G159" s="282"/>
      <c r="H159" s="282"/>
      <c r="I159" s="70" t="s">
        <v>48</v>
      </c>
      <c r="J159" s="143"/>
      <c r="K159" s="187">
        <v>65</v>
      </c>
      <c r="L159" s="149">
        <v>0</v>
      </c>
      <c r="M159" s="164"/>
      <c r="N159" s="8">
        <v>1</v>
      </c>
      <c r="O159" s="67"/>
      <c r="P159" s="67"/>
    </row>
    <row r="160" spans="1:16" s="8" customFormat="1" ht="171.75" hidden="1" customHeight="1">
      <c r="A160" s="60">
        <f>A118</f>
        <v>4</v>
      </c>
      <c r="B160" s="71">
        <v>1</v>
      </c>
      <c r="C160" s="282" t="s">
        <v>184</v>
      </c>
      <c r="D160" s="282"/>
      <c r="E160" s="282"/>
      <c r="F160" s="282"/>
      <c r="G160" s="282"/>
      <c r="H160" s="282"/>
      <c r="I160" s="72"/>
      <c r="J160" s="143"/>
      <c r="K160" s="187"/>
      <c r="L160" s="149"/>
      <c r="M160" s="164"/>
      <c r="N160" s="8">
        <v>1</v>
      </c>
      <c r="O160" s="67"/>
      <c r="P160" s="67"/>
    </row>
    <row r="161" spans="1:16" s="8" customFormat="1" ht="17.25" hidden="1" customHeight="1">
      <c r="A161" s="60"/>
      <c r="B161" s="71"/>
      <c r="C161" s="286" t="s">
        <v>185</v>
      </c>
      <c r="D161" s="286"/>
      <c r="E161" s="286"/>
      <c r="F161" s="286"/>
      <c r="G161" s="286"/>
      <c r="H161" s="286"/>
      <c r="I161" s="70" t="s">
        <v>26</v>
      </c>
      <c r="J161" s="143">
        <v>16</v>
      </c>
      <c r="K161" s="189">
        <v>0</v>
      </c>
      <c r="L161" s="149">
        <v>0</v>
      </c>
      <c r="M161" s="164"/>
      <c r="N161" s="8">
        <v>1</v>
      </c>
      <c r="O161" s="67"/>
      <c r="P161" s="67"/>
    </row>
    <row r="162" spans="1:16" s="8" customFormat="1" ht="17.25" hidden="1" customHeight="1">
      <c r="A162" s="60"/>
      <c r="B162" s="71"/>
      <c r="C162" s="286" t="s">
        <v>186</v>
      </c>
      <c r="D162" s="286"/>
      <c r="E162" s="286"/>
      <c r="F162" s="286"/>
      <c r="G162" s="286"/>
      <c r="H162" s="286"/>
      <c r="I162" s="70" t="s">
        <v>26</v>
      </c>
      <c r="J162" s="143">
        <v>8</v>
      </c>
      <c r="K162" s="189">
        <v>0</v>
      </c>
      <c r="L162" s="149">
        <v>0</v>
      </c>
      <c r="M162" s="164"/>
      <c r="N162" s="8">
        <v>1</v>
      </c>
      <c r="O162" s="67"/>
      <c r="P162" s="67"/>
    </row>
    <row r="163" spans="1:16" s="8" customFormat="1" ht="17.25" hidden="1" customHeight="1">
      <c r="A163" s="60"/>
      <c r="B163" s="71"/>
      <c r="C163" s="286" t="s">
        <v>187</v>
      </c>
      <c r="D163" s="286"/>
      <c r="E163" s="286"/>
      <c r="F163" s="286"/>
      <c r="G163" s="286"/>
      <c r="H163" s="286"/>
      <c r="I163" s="70" t="s">
        <v>26</v>
      </c>
      <c r="J163" s="143">
        <v>14</v>
      </c>
      <c r="K163" s="189">
        <v>0</v>
      </c>
      <c r="L163" s="149">
        <v>0</v>
      </c>
      <c r="M163" s="164"/>
      <c r="N163" s="8">
        <v>1</v>
      </c>
      <c r="O163" s="67"/>
      <c r="P163" s="67"/>
    </row>
    <row r="164" spans="1:16" s="8" customFormat="1" ht="213.75" hidden="1" customHeight="1">
      <c r="A164" s="60">
        <f>A118</f>
        <v>4</v>
      </c>
      <c r="B164" s="71">
        <f>IF(N164&gt;0,B160+1,0)</f>
        <v>2</v>
      </c>
      <c r="C164" s="282" t="s">
        <v>142</v>
      </c>
      <c r="D164" s="282"/>
      <c r="E164" s="282"/>
      <c r="F164" s="282"/>
      <c r="G164" s="282"/>
      <c r="H164" s="282"/>
      <c r="I164" s="72"/>
      <c r="J164" s="143"/>
      <c r="K164" s="187"/>
      <c r="L164" s="149"/>
      <c r="M164" s="164"/>
      <c r="N164" s="8">
        <v>1</v>
      </c>
      <c r="O164" s="67"/>
      <c r="P164" s="67"/>
    </row>
    <row r="165" spans="1:16" s="8" customFormat="1" ht="17.25" hidden="1" customHeight="1">
      <c r="A165" s="60"/>
      <c r="B165" s="71"/>
      <c r="C165" s="286" t="s">
        <v>143</v>
      </c>
      <c r="D165" s="286"/>
      <c r="E165" s="286"/>
      <c r="F165" s="286"/>
      <c r="G165" s="286"/>
      <c r="H165" s="286"/>
      <c r="I165" s="70" t="s">
        <v>26</v>
      </c>
      <c r="J165" s="143"/>
      <c r="K165" s="189">
        <v>150</v>
      </c>
      <c r="L165" s="149">
        <v>0</v>
      </c>
      <c r="M165" s="164"/>
      <c r="N165" s="8">
        <v>1</v>
      </c>
      <c r="O165" s="67"/>
      <c r="P165" s="67"/>
    </row>
    <row r="166" spans="1:16" s="8" customFormat="1" ht="17.25" hidden="1" customHeight="1">
      <c r="A166" s="60"/>
      <c r="B166" s="71"/>
      <c r="C166" s="286" t="s">
        <v>140</v>
      </c>
      <c r="D166" s="286"/>
      <c r="E166" s="286"/>
      <c r="F166" s="286"/>
      <c r="G166" s="286"/>
      <c r="H166" s="286"/>
      <c r="I166" s="70" t="s">
        <v>42</v>
      </c>
      <c r="J166" s="143"/>
      <c r="K166" s="189">
        <v>500</v>
      </c>
      <c r="L166" s="149">
        <v>0</v>
      </c>
      <c r="M166" s="164"/>
      <c r="N166" s="8">
        <v>1</v>
      </c>
      <c r="O166" s="67"/>
      <c r="P166" s="67"/>
    </row>
    <row r="167" spans="1:16" s="8" customFormat="1" ht="17.25" hidden="1" customHeight="1">
      <c r="A167" s="60"/>
      <c r="B167" s="71"/>
      <c r="C167" s="286" t="s">
        <v>141</v>
      </c>
      <c r="D167" s="286"/>
      <c r="E167" s="286"/>
      <c r="F167" s="286"/>
      <c r="G167" s="286"/>
      <c r="H167" s="286"/>
      <c r="I167" s="70" t="s">
        <v>42</v>
      </c>
      <c r="J167" s="143"/>
      <c r="K167" s="189">
        <v>400</v>
      </c>
      <c r="L167" s="149">
        <v>0</v>
      </c>
      <c r="M167" s="164"/>
      <c r="N167" s="8">
        <v>1</v>
      </c>
      <c r="O167" s="67"/>
      <c r="P167" s="67"/>
    </row>
    <row r="168" spans="1:16" s="8" customFormat="1" ht="111.75" hidden="1" customHeight="1">
      <c r="A168" s="60">
        <v>4</v>
      </c>
      <c r="B168" s="71">
        <f>IF(N168&gt;0,B164+1,0)</f>
        <v>3</v>
      </c>
      <c r="C168" s="282" t="s">
        <v>188</v>
      </c>
      <c r="D168" s="282"/>
      <c r="E168" s="282"/>
      <c r="F168" s="282"/>
      <c r="G168" s="282"/>
      <c r="H168" s="282"/>
      <c r="I168" s="70" t="s">
        <v>26</v>
      </c>
      <c r="J168" s="143">
        <v>0.2</v>
      </c>
      <c r="K168" s="189">
        <v>0</v>
      </c>
      <c r="L168" s="149">
        <v>0</v>
      </c>
      <c r="M168" s="164"/>
      <c r="N168" s="8">
        <v>1</v>
      </c>
      <c r="O168" s="67"/>
      <c r="P168" s="67"/>
    </row>
    <row r="169" spans="1:16" s="38" customFormat="1" ht="26.25" hidden="1" customHeight="1" thickBot="1">
      <c r="A169" s="49"/>
      <c r="B169" s="49"/>
      <c r="C169" s="50" t="s">
        <v>24</v>
      </c>
      <c r="D169" s="50"/>
      <c r="E169" s="51">
        <f>A118</f>
        <v>4</v>
      </c>
      <c r="F169" s="50"/>
      <c r="G169" s="50"/>
      <c r="H169" s="51"/>
      <c r="I169" s="52"/>
      <c r="J169" s="186"/>
      <c r="K169" s="186"/>
      <c r="L169" s="163">
        <v>0</v>
      </c>
      <c r="M169" s="142"/>
      <c r="N169" s="48"/>
    </row>
    <row r="170" spans="1:16" s="76" customFormat="1" hidden="1">
      <c r="A170" s="55"/>
      <c r="B170" s="56"/>
      <c r="C170" s="73"/>
      <c r="D170" s="74"/>
      <c r="E170" s="74"/>
      <c r="F170" s="74"/>
      <c r="G170" s="74"/>
      <c r="H170" s="74"/>
      <c r="I170" s="75"/>
      <c r="J170" s="143"/>
      <c r="K170" s="190"/>
      <c r="L170" s="166"/>
      <c r="M170" s="167"/>
    </row>
    <row r="171" spans="1:16" s="38" customFormat="1" ht="18.75" hidden="1" customHeight="1">
      <c r="A171" s="280">
        <f>IF(N171&gt;0,A118+1,#REF!+0)</f>
        <v>5</v>
      </c>
      <c r="B171" s="280"/>
      <c r="C171" s="281" t="s">
        <v>57</v>
      </c>
      <c r="D171" s="281"/>
      <c r="E171" s="281"/>
      <c r="F171" s="281"/>
      <c r="G171" s="281"/>
      <c r="H171" s="281"/>
      <c r="I171" s="281"/>
      <c r="J171" s="281"/>
      <c r="K171" s="281"/>
      <c r="L171" s="281"/>
      <c r="M171" s="162"/>
      <c r="N171" s="38">
        <v>1</v>
      </c>
    </row>
    <row r="172" spans="1:16" s="39" customFormat="1" ht="18.75" hidden="1" customHeight="1">
      <c r="A172" s="40"/>
      <c r="B172" s="41"/>
      <c r="C172" s="77"/>
      <c r="D172" s="70"/>
      <c r="E172" s="70"/>
      <c r="F172" s="70"/>
      <c r="G172" s="78"/>
      <c r="H172" s="78"/>
      <c r="I172" s="78"/>
      <c r="J172" s="183" t="s">
        <v>20</v>
      </c>
      <c r="K172" s="183" t="s">
        <v>21</v>
      </c>
      <c r="L172" s="149" t="s">
        <v>22</v>
      </c>
      <c r="M172" s="146"/>
    </row>
    <row r="173" spans="1:16" s="39" customFormat="1" ht="10.5" hidden="1" customHeight="1">
      <c r="A173" s="80"/>
      <c r="B173" s="81"/>
      <c r="C173" s="82"/>
      <c r="D173" s="83"/>
      <c r="E173" s="84"/>
      <c r="F173" s="84"/>
      <c r="G173" s="84"/>
      <c r="H173" s="84"/>
      <c r="I173" s="79"/>
      <c r="J173" s="144"/>
      <c r="K173" s="144"/>
      <c r="L173" s="149"/>
      <c r="M173" s="145"/>
      <c r="N173" s="39">
        <f>COUNT(J174:J198)</f>
        <v>0</v>
      </c>
    </row>
    <row r="174" spans="1:16" s="38" customFormat="1" ht="81" hidden="1" customHeight="1">
      <c r="A174" s="46">
        <f>A171</f>
        <v>5</v>
      </c>
      <c r="B174" s="46">
        <v>1</v>
      </c>
      <c r="C174" s="287" t="s">
        <v>58</v>
      </c>
      <c r="D174" s="287"/>
      <c r="E174" s="287"/>
      <c r="F174" s="287"/>
      <c r="G174" s="287"/>
      <c r="H174" s="287"/>
      <c r="I174" s="68"/>
      <c r="J174" s="144"/>
      <c r="K174" s="191"/>
      <c r="L174" s="149"/>
      <c r="M174" s="145"/>
      <c r="N174" s="48">
        <v>1</v>
      </c>
    </row>
    <row r="175" spans="1:16" s="38" customFormat="1" hidden="1">
      <c r="A175" s="37"/>
      <c r="C175" s="68" t="s">
        <v>59</v>
      </c>
      <c r="D175" s="68"/>
      <c r="E175" s="68"/>
      <c r="F175" s="68"/>
      <c r="G175" s="68"/>
      <c r="H175" s="68"/>
      <c r="I175" s="68" t="s">
        <v>60</v>
      </c>
      <c r="J175" s="144"/>
      <c r="K175" s="143">
        <v>7.2</v>
      </c>
      <c r="L175" s="149">
        <v>0</v>
      </c>
      <c r="M175" s="145"/>
      <c r="N175" s="48">
        <v>1</v>
      </c>
    </row>
    <row r="176" spans="1:16" s="38" customFormat="1" hidden="1">
      <c r="A176" s="37"/>
      <c r="C176" s="68" t="s">
        <v>61</v>
      </c>
      <c r="D176" s="68"/>
      <c r="E176" s="68"/>
      <c r="F176" s="68"/>
      <c r="G176" s="68"/>
      <c r="H176" s="68"/>
      <c r="I176" s="68" t="s">
        <v>60</v>
      </c>
      <c r="J176" s="144"/>
      <c r="K176" s="143">
        <v>7.2</v>
      </c>
      <c r="L176" s="149">
        <v>0</v>
      </c>
      <c r="M176" s="145"/>
      <c r="N176" s="48">
        <v>1</v>
      </c>
    </row>
    <row r="177" spans="1:14" s="38" customFormat="1" ht="26.25" hidden="1" customHeight="1">
      <c r="A177" s="49"/>
      <c r="B177" s="49"/>
      <c r="C177" s="50" t="s">
        <v>24</v>
      </c>
      <c r="D177" s="50"/>
      <c r="E177" s="51">
        <f>A171</f>
        <v>5</v>
      </c>
      <c r="F177" s="50"/>
      <c r="G177" s="50"/>
      <c r="H177" s="51"/>
      <c r="I177" s="52"/>
      <c r="J177" s="186"/>
      <c r="K177" s="186"/>
      <c r="L177" s="163">
        <v>0</v>
      </c>
      <c r="M177" s="142"/>
      <c r="N177" s="48"/>
    </row>
    <row r="178" spans="1:14" s="8" customFormat="1" ht="16.5" hidden="1" customHeight="1">
      <c r="J178" s="143"/>
      <c r="K178" s="143"/>
      <c r="L178" s="158"/>
      <c r="M178" s="164"/>
      <c r="N178" s="8">
        <v>1</v>
      </c>
    </row>
    <row r="179" spans="1:14" s="38" customFormat="1" ht="18.75" hidden="1" customHeight="1">
      <c r="A179" s="280">
        <v>5</v>
      </c>
      <c r="B179" s="280"/>
      <c r="C179" s="281" t="s">
        <v>62</v>
      </c>
      <c r="D179" s="281"/>
      <c r="E179" s="281"/>
      <c r="F179" s="281"/>
      <c r="G179" s="281"/>
      <c r="H179" s="281"/>
      <c r="I179" s="281"/>
      <c r="J179" s="281"/>
      <c r="K179" s="281"/>
      <c r="L179" s="281"/>
      <c r="M179" s="162"/>
    </row>
    <row r="180" spans="1:14" s="8" customFormat="1" ht="19.5" hidden="1" customHeight="1">
      <c r="A180" s="40"/>
      <c r="B180" s="41"/>
      <c r="C180" s="41"/>
      <c r="D180" s="42"/>
      <c r="E180" s="42"/>
      <c r="F180" s="42"/>
      <c r="G180" s="42"/>
      <c r="H180" s="42"/>
      <c r="I180" s="42"/>
      <c r="J180" s="183" t="s">
        <v>20</v>
      </c>
      <c r="K180" s="183" t="s">
        <v>21</v>
      </c>
      <c r="L180" s="149" t="s">
        <v>22</v>
      </c>
      <c r="M180" s="146"/>
      <c r="N180" s="8">
        <f>COUNT(J181:J301)</f>
        <v>5</v>
      </c>
    </row>
    <row r="181" spans="1:14" s="8" customFormat="1" ht="138" hidden="1" customHeight="1">
      <c r="A181" s="60">
        <f>A179</f>
        <v>5</v>
      </c>
      <c r="B181" s="71">
        <f>IF(N181&gt;0,B180+1,A179+0)</f>
        <v>1</v>
      </c>
      <c r="C181" s="282" t="s">
        <v>147</v>
      </c>
      <c r="D181" s="282"/>
      <c r="E181" s="282"/>
      <c r="F181" s="282"/>
      <c r="G181" s="282"/>
      <c r="H181" s="282"/>
      <c r="I181" s="61"/>
      <c r="J181" s="143"/>
      <c r="K181" s="143"/>
      <c r="L181" s="158"/>
      <c r="M181" s="162"/>
      <c r="N181" s="62">
        <v>1</v>
      </c>
    </row>
    <row r="182" spans="1:14" s="8" customFormat="1" ht="21" hidden="1" customHeight="1">
      <c r="A182" s="55"/>
      <c r="B182" s="56"/>
      <c r="C182" s="86" t="s">
        <v>101</v>
      </c>
      <c r="D182" s="86"/>
      <c r="E182" s="86"/>
      <c r="F182" s="86"/>
      <c r="G182" s="86"/>
      <c r="H182" s="86"/>
      <c r="I182" s="61" t="s">
        <v>26</v>
      </c>
      <c r="J182" s="143"/>
      <c r="K182" s="143">
        <v>200</v>
      </c>
      <c r="L182" s="149">
        <v>0</v>
      </c>
      <c r="M182" s="162"/>
      <c r="N182" s="62">
        <f t="shared" ref="N182:N189" si="0">IF(J182="",0,1)</f>
        <v>0</v>
      </c>
    </row>
    <row r="183" spans="1:14" s="8" customFormat="1" ht="12.75" hidden="1" customHeight="1">
      <c r="A183" s="55"/>
      <c r="B183" s="56"/>
      <c r="C183" s="86" t="s">
        <v>63</v>
      </c>
      <c r="D183" s="86"/>
      <c r="E183" s="86"/>
      <c r="F183" s="86"/>
      <c r="G183" s="86"/>
      <c r="H183" s="86"/>
      <c r="I183" s="61" t="s">
        <v>26</v>
      </c>
      <c r="J183" s="143"/>
      <c r="K183" s="143"/>
      <c r="L183" s="149">
        <v>0</v>
      </c>
      <c r="M183" s="162"/>
      <c r="N183" s="62">
        <f t="shared" si="0"/>
        <v>0</v>
      </c>
    </row>
    <row r="184" spans="1:14" s="8" customFormat="1" ht="12.75" hidden="1" customHeight="1">
      <c r="A184" s="55"/>
      <c r="B184" s="56"/>
      <c r="C184" s="86" t="s">
        <v>64</v>
      </c>
      <c r="D184" s="86"/>
      <c r="E184" s="86"/>
      <c r="F184" s="86"/>
      <c r="G184" s="86"/>
      <c r="H184" s="86"/>
      <c r="I184" s="61" t="s">
        <v>26</v>
      </c>
      <c r="J184" s="143"/>
      <c r="K184" s="143"/>
      <c r="L184" s="149">
        <v>0</v>
      </c>
      <c r="M184" s="162"/>
      <c r="N184" s="62">
        <f t="shared" si="0"/>
        <v>0</v>
      </c>
    </row>
    <row r="185" spans="1:14" s="8" customFormat="1" ht="12.75" hidden="1" customHeight="1">
      <c r="A185" s="55"/>
      <c r="B185" s="56"/>
      <c r="C185" s="86" t="s">
        <v>65</v>
      </c>
      <c r="D185" s="86"/>
      <c r="E185" s="86"/>
      <c r="F185" s="86"/>
      <c r="G185" s="86"/>
      <c r="H185" s="86"/>
      <c r="I185" s="61" t="s">
        <v>26</v>
      </c>
      <c r="J185" s="143"/>
      <c r="K185" s="143"/>
      <c r="L185" s="149">
        <v>0</v>
      </c>
      <c r="M185" s="162"/>
      <c r="N185" s="62">
        <f t="shared" si="0"/>
        <v>0</v>
      </c>
    </row>
    <row r="186" spans="1:14" s="8" customFormat="1" ht="12.75" hidden="1" customHeight="1">
      <c r="A186" s="55"/>
      <c r="B186" s="56"/>
      <c r="C186" s="86" t="s">
        <v>66</v>
      </c>
      <c r="D186" s="86"/>
      <c r="E186" s="86"/>
      <c r="F186" s="86"/>
      <c r="G186" s="86"/>
      <c r="H186" s="86"/>
      <c r="I186" s="61" t="s">
        <v>26</v>
      </c>
      <c r="J186" s="143"/>
      <c r="K186" s="143"/>
      <c r="L186" s="149">
        <v>0</v>
      </c>
      <c r="M186" s="162"/>
      <c r="N186" s="62">
        <f t="shared" si="0"/>
        <v>0</v>
      </c>
    </row>
    <row r="187" spans="1:14" s="8" customFormat="1" ht="12.75" hidden="1" customHeight="1">
      <c r="A187" s="55"/>
      <c r="B187" s="56"/>
      <c r="C187" s="86" t="s">
        <v>67</v>
      </c>
      <c r="D187" s="86"/>
      <c r="E187" s="86"/>
      <c r="F187" s="86"/>
      <c r="G187" s="86"/>
      <c r="H187" s="86"/>
      <c r="I187" s="61" t="s">
        <v>26</v>
      </c>
      <c r="J187" s="143"/>
      <c r="K187" s="143"/>
      <c r="L187" s="149">
        <v>0</v>
      </c>
      <c r="M187" s="162"/>
      <c r="N187" s="62">
        <f t="shared" si="0"/>
        <v>0</v>
      </c>
    </row>
    <row r="188" spans="1:14" s="8" customFormat="1" ht="12.75" hidden="1" customHeight="1">
      <c r="A188" s="55"/>
      <c r="B188" s="56"/>
      <c r="C188" s="86" t="s">
        <v>68</v>
      </c>
      <c r="D188" s="86"/>
      <c r="E188" s="86"/>
      <c r="F188" s="86"/>
      <c r="G188" s="86"/>
      <c r="H188" s="86"/>
      <c r="I188" s="61" t="s">
        <v>26</v>
      </c>
      <c r="J188" s="143"/>
      <c r="K188" s="143"/>
      <c r="L188" s="149">
        <v>0</v>
      </c>
      <c r="M188" s="162"/>
      <c r="N188" s="62">
        <f t="shared" si="0"/>
        <v>0</v>
      </c>
    </row>
    <row r="189" spans="1:14" s="8" customFormat="1" ht="21" hidden="1" customHeight="1">
      <c r="A189" s="55"/>
      <c r="B189" s="56"/>
      <c r="C189" s="86" t="s">
        <v>63</v>
      </c>
      <c r="D189" s="86"/>
      <c r="E189" s="86"/>
      <c r="F189" s="86"/>
      <c r="G189" s="86"/>
      <c r="H189" s="86"/>
      <c r="I189" s="61" t="s">
        <v>26</v>
      </c>
      <c r="J189" s="143"/>
      <c r="K189" s="143">
        <v>300</v>
      </c>
      <c r="L189" s="149">
        <v>0</v>
      </c>
      <c r="M189" s="162"/>
      <c r="N189" s="62">
        <f t="shared" si="0"/>
        <v>0</v>
      </c>
    </row>
    <row r="190" spans="1:14" s="8" customFormat="1" ht="21" hidden="1" customHeight="1">
      <c r="A190" s="55"/>
      <c r="B190" s="56"/>
      <c r="C190" s="86" t="s">
        <v>148</v>
      </c>
      <c r="D190" s="86"/>
      <c r="E190" s="86"/>
      <c r="F190" s="86"/>
      <c r="G190" s="86"/>
      <c r="H190" s="86"/>
      <c r="I190" s="61" t="s">
        <v>26</v>
      </c>
      <c r="J190" s="143"/>
      <c r="K190" s="143">
        <v>250</v>
      </c>
      <c r="L190" s="149">
        <v>0</v>
      </c>
      <c r="M190" s="162"/>
      <c r="N190" s="62">
        <f>IF(J190="",0,1)</f>
        <v>0</v>
      </c>
    </row>
    <row r="191" spans="1:14" s="8" customFormat="1" ht="21" hidden="1" customHeight="1">
      <c r="A191" s="55"/>
      <c r="B191" s="56"/>
      <c r="C191" s="86" t="s">
        <v>63</v>
      </c>
      <c r="D191" s="86"/>
      <c r="E191" s="86"/>
      <c r="F191" s="86"/>
      <c r="G191" s="86"/>
      <c r="H191" s="86"/>
      <c r="I191" s="61" t="s">
        <v>26</v>
      </c>
      <c r="J191" s="143"/>
      <c r="K191" s="143">
        <v>250</v>
      </c>
      <c r="L191" s="149">
        <v>0</v>
      </c>
      <c r="M191" s="162"/>
      <c r="N191" s="62">
        <f>IF(J191="",0,1)</f>
        <v>0</v>
      </c>
    </row>
    <row r="192" spans="1:14" s="8" customFormat="1" ht="140.25" hidden="1" customHeight="1">
      <c r="A192" s="60">
        <f>A179</f>
        <v>5</v>
      </c>
      <c r="B192" s="71">
        <f>IF(N192&gt;0,B181+1,#REF!+0)</f>
        <v>2</v>
      </c>
      <c r="C192" s="289" t="s">
        <v>150</v>
      </c>
      <c r="D192" s="289"/>
      <c r="E192" s="289"/>
      <c r="F192" s="289"/>
      <c r="G192" s="289"/>
      <c r="H192" s="289"/>
      <c r="I192" s="61"/>
      <c r="J192" s="143"/>
      <c r="K192" s="143"/>
      <c r="L192" s="158"/>
      <c r="M192" s="162"/>
      <c r="N192" s="62">
        <v>1</v>
      </c>
    </row>
    <row r="193" spans="1:14" s="8" customFormat="1" ht="12.75" hidden="1" customHeight="1">
      <c r="A193" s="55"/>
      <c r="B193" s="56"/>
      <c r="C193" s="86" t="s">
        <v>149</v>
      </c>
      <c r="D193" s="86"/>
      <c r="E193" s="86"/>
      <c r="F193" s="86"/>
      <c r="G193" s="86"/>
      <c r="H193" s="86"/>
      <c r="I193" s="61" t="s">
        <v>26</v>
      </c>
      <c r="J193" s="143"/>
      <c r="K193" s="143">
        <v>150</v>
      </c>
      <c r="L193" s="149">
        <v>0</v>
      </c>
      <c r="M193" s="162"/>
      <c r="N193" s="62">
        <v>1</v>
      </c>
    </row>
    <row r="194" spans="1:14" s="8" customFormat="1" ht="21" hidden="1" customHeight="1">
      <c r="A194" s="55"/>
      <c r="B194" s="56"/>
      <c r="C194" s="86" t="s">
        <v>69</v>
      </c>
      <c r="D194" s="86"/>
      <c r="E194" s="86"/>
      <c r="F194" s="86"/>
      <c r="G194" s="86"/>
      <c r="H194" s="86"/>
      <c r="I194" s="61" t="s">
        <v>26</v>
      </c>
      <c r="J194" s="143"/>
      <c r="K194" s="143">
        <v>150</v>
      </c>
      <c r="L194" s="149">
        <v>0</v>
      </c>
      <c r="M194" s="162"/>
      <c r="N194" s="62">
        <v>1</v>
      </c>
    </row>
    <row r="195" spans="1:14" s="8" customFormat="1" ht="21" hidden="1" customHeight="1">
      <c r="A195" s="55"/>
      <c r="B195" s="56"/>
      <c r="C195" s="86" t="s">
        <v>70</v>
      </c>
      <c r="D195" s="86"/>
      <c r="E195" s="86"/>
      <c r="F195" s="86"/>
      <c r="G195" s="86"/>
      <c r="H195" s="86"/>
      <c r="I195" s="61" t="s">
        <v>26</v>
      </c>
      <c r="J195" s="143"/>
      <c r="K195" s="143">
        <v>200</v>
      </c>
      <c r="L195" s="149">
        <v>0</v>
      </c>
      <c r="M195" s="162"/>
      <c r="N195" s="62">
        <v>1</v>
      </c>
    </row>
    <row r="196" spans="1:14" s="8" customFormat="1" ht="138.75" hidden="1" customHeight="1">
      <c r="A196" s="60">
        <f>A179</f>
        <v>5</v>
      </c>
      <c r="B196" s="71">
        <f>IF(N196&gt;0,B192+1,#REF!+0)</f>
        <v>3</v>
      </c>
      <c r="C196" s="282" t="s">
        <v>151</v>
      </c>
      <c r="D196" s="282"/>
      <c r="E196" s="282"/>
      <c r="F196" s="282"/>
      <c r="G196" s="282"/>
      <c r="H196" s="282"/>
      <c r="I196" s="61"/>
      <c r="J196" s="143"/>
      <c r="K196" s="143"/>
      <c r="L196" s="158"/>
      <c r="M196" s="162"/>
      <c r="N196" s="62">
        <v>1</v>
      </c>
    </row>
    <row r="197" spans="1:14" s="8" customFormat="1" ht="21" hidden="1" customHeight="1">
      <c r="A197" s="55"/>
      <c r="B197" s="56"/>
      <c r="C197" s="86" t="s">
        <v>101</v>
      </c>
      <c r="D197" s="86"/>
      <c r="E197" s="86"/>
      <c r="F197" s="86"/>
      <c r="G197" s="86"/>
      <c r="H197" s="86"/>
      <c r="I197" s="61" t="s">
        <v>26</v>
      </c>
      <c r="J197" s="143"/>
      <c r="K197" s="143">
        <v>150</v>
      </c>
      <c r="L197" s="149">
        <v>0</v>
      </c>
      <c r="M197" s="162"/>
      <c r="N197" s="62">
        <f>IF(J197="",0,1)</f>
        <v>0</v>
      </c>
    </row>
    <row r="198" spans="1:14" s="8" customFormat="1" ht="21" hidden="1" customHeight="1">
      <c r="A198" s="55"/>
      <c r="B198" s="56"/>
      <c r="C198" s="86" t="s">
        <v>152</v>
      </c>
      <c r="D198" s="86"/>
      <c r="E198" s="86"/>
      <c r="F198" s="86"/>
      <c r="G198" s="86"/>
      <c r="H198" s="86"/>
      <c r="I198" s="61" t="s">
        <v>26</v>
      </c>
      <c r="J198" s="143"/>
      <c r="K198" s="143">
        <v>200</v>
      </c>
      <c r="L198" s="149">
        <v>0</v>
      </c>
      <c r="M198" s="162"/>
      <c r="N198" s="62">
        <v>1</v>
      </c>
    </row>
    <row r="199" spans="1:14" s="8" customFormat="1" ht="12.75" hidden="1" customHeight="1">
      <c r="A199" s="60">
        <f>A179</f>
        <v>5</v>
      </c>
      <c r="B199" s="71">
        <f>IF(N199&gt;0,B196+1,#REF!+0)</f>
        <v>4</v>
      </c>
      <c r="C199" s="282" t="s">
        <v>72</v>
      </c>
      <c r="D199" s="282"/>
      <c r="E199" s="282"/>
      <c r="F199" s="282"/>
      <c r="G199" s="282"/>
      <c r="H199" s="282"/>
      <c r="I199" s="61"/>
      <c r="J199" s="143"/>
      <c r="K199" s="143"/>
      <c r="L199" s="158"/>
      <c r="M199" s="162"/>
      <c r="N199" s="62">
        <v>1</v>
      </c>
    </row>
    <row r="200" spans="1:14" s="8" customFormat="1" ht="12.75" hidden="1" customHeight="1">
      <c r="A200" s="55"/>
      <c r="B200" s="56"/>
      <c r="C200" s="86" t="s">
        <v>69</v>
      </c>
      <c r="D200" s="86"/>
      <c r="E200" s="86"/>
      <c r="F200" s="86"/>
      <c r="G200" s="86"/>
      <c r="H200" s="86"/>
      <c r="I200" s="61" t="s">
        <v>26</v>
      </c>
      <c r="J200" s="143"/>
      <c r="K200" s="143"/>
      <c r="L200" s="149">
        <v>0</v>
      </c>
      <c r="M200" s="162"/>
      <c r="N200" s="62">
        <f t="shared" ref="N200:N207" si="1">IF(J200="",0,1)</f>
        <v>0</v>
      </c>
    </row>
    <row r="201" spans="1:14" s="8" customFormat="1" ht="12.75" hidden="1" customHeight="1">
      <c r="A201" s="55"/>
      <c r="B201" s="56"/>
      <c r="C201" s="86" t="s">
        <v>73</v>
      </c>
      <c r="D201" s="86"/>
      <c r="E201" s="86"/>
      <c r="F201" s="86"/>
      <c r="G201" s="86"/>
      <c r="H201" s="86"/>
      <c r="I201" s="61" t="s">
        <v>26</v>
      </c>
      <c r="J201" s="143"/>
      <c r="K201" s="143"/>
      <c r="L201" s="149">
        <v>0</v>
      </c>
      <c r="M201" s="162"/>
      <c r="N201" s="62">
        <f t="shared" si="1"/>
        <v>0</v>
      </c>
    </row>
    <row r="202" spans="1:14" s="8" customFormat="1" ht="12.75" hidden="1" customHeight="1">
      <c r="A202" s="55"/>
      <c r="B202" s="56"/>
      <c r="C202" s="86" t="s">
        <v>74</v>
      </c>
      <c r="D202" s="86"/>
      <c r="E202" s="86"/>
      <c r="F202" s="86"/>
      <c r="G202" s="86"/>
      <c r="H202" s="86"/>
      <c r="I202" s="61" t="s">
        <v>26</v>
      </c>
      <c r="J202" s="143"/>
      <c r="K202" s="143"/>
      <c r="L202" s="149">
        <v>0</v>
      </c>
      <c r="M202" s="162"/>
      <c r="N202" s="62">
        <f t="shared" si="1"/>
        <v>0</v>
      </c>
    </row>
    <row r="203" spans="1:14" s="8" customFormat="1" ht="12.75" hidden="1" customHeight="1">
      <c r="A203" s="55"/>
      <c r="B203" s="56"/>
      <c r="C203" s="86" t="s">
        <v>75</v>
      </c>
      <c r="D203" s="86"/>
      <c r="E203" s="86"/>
      <c r="F203" s="86"/>
      <c r="G203" s="86"/>
      <c r="H203" s="86"/>
      <c r="I203" s="61" t="s">
        <v>31</v>
      </c>
      <c r="J203" s="143"/>
      <c r="K203" s="143"/>
      <c r="L203" s="149">
        <v>0</v>
      </c>
      <c r="M203" s="162"/>
      <c r="N203" s="62">
        <f t="shared" si="1"/>
        <v>0</v>
      </c>
    </row>
    <row r="204" spans="1:14" s="8" customFormat="1" ht="12.75" hidden="1" customHeight="1">
      <c r="A204" s="55"/>
      <c r="B204" s="56"/>
      <c r="C204" s="86" t="s">
        <v>76</v>
      </c>
      <c r="D204" s="86"/>
      <c r="E204" s="86"/>
      <c r="F204" s="86"/>
      <c r="G204" s="86"/>
      <c r="H204" s="86"/>
      <c r="I204" s="61" t="s">
        <v>31</v>
      </c>
      <c r="J204" s="143"/>
      <c r="K204" s="143"/>
      <c r="L204" s="149">
        <v>0</v>
      </c>
      <c r="M204" s="162"/>
      <c r="N204" s="62">
        <f t="shared" si="1"/>
        <v>0</v>
      </c>
    </row>
    <row r="205" spans="1:14" s="8" customFormat="1" ht="12.75" hidden="1" customHeight="1">
      <c r="A205" s="55"/>
      <c r="B205" s="56"/>
      <c r="C205" s="86" t="s">
        <v>77</v>
      </c>
      <c r="D205" s="86"/>
      <c r="E205" s="86"/>
      <c r="F205" s="86"/>
      <c r="G205" s="86"/>
      <c r="H205" s="86"/>
      <c r="I205" s="61" t="s">
        <v>31</v>
      </c>
      <c r="J205" s="143"/>
      <c r="K205" s="143"/>
      <c r="L205" s="149">
        <v>0</v>
      </c>
      <c r="M205" s="162"/>
      <c r="N205" s="62">
        <f t="shared" si="1"/>
        <v>0</v>
      </c>
    </row>
    <row r="206" spans="1:14" s="8" customFormat="1" ht="12.75" hidden="1" customHeight="1">
      <c r="A206" s="55"/>
      <c r="B206" s="56"/>
      <c r="C206" s="86" t="s">
        <v>78</v>
      </c>
      <c r="D206" s="86"/>
      <c r="E206" s="86"/>
      <c r="F206" s="86"/>
      <c r="G206" s="86"/>
      <c r="H206" s="86"/>
      <c r="I206" s="61" t="s">
        <v>31</v>
      </c>
      <c r="J206" s="143"/>
      <c r="K206" s="143"/>
      <c r="L206" s="149">
        <v>0</v>
      </c>
      <c r="M206" s="162"/>
      <c r="N206" s="62">
        <f t="shared" si="1"/>
        <v>0</v>
      </c>
    </row>
    <row r="207" spans="1:14" s="8" customFormat="1" ht="12.75" hidden="1" customHeight="1">
      <c r="A207" s="55"/>
      <c r="B207" s="56"/>
      <c r="C207" s="86" t="s">
        <v>79</v>
      </c>
      <c r="D207" s="86"/>
      <c r="E207" s="86"/>
      <c r="F207" s="86"/>
      <c r="G207" s="86"/>
      <c r="H207" s="86"/>
      <c r="I207" s="61" t="s">
        <v>31</v>
      </c>
      <c r="J207" s="143"/>
      <c r="K207" s="143"/>
      <c r="L207" s="149">
        <v>0</v>
      </c>
      <c r="M207" s="162"/>
      <c r="N207" s="62">
        <f t="shared" si="1"/>
        <v>0</v>
      </c>
    </row>
    <row r="208" spans="1:14" s="8" customFormat="1" ht="12.75" hidden="1" customHeight="1">
      <c r="A208" s="60">
        <f>A179</f>
        <v>5</v>
      </c>
      <c r="B208" s="71">
        <f>IF(N208&gt;0,B181+1,#REF!+0)</f>
        <v>2</v>
      </c>
      <c r="C208" s="282" t="s">
        <v>80</v>
      </c>
      <c r="D208" s="282"/>
      <c r="E208" s="282"/>
      <c r="F208" s="282"/>
      <c r="G208" s="282"/>
      <c r="H208" s="282"/>
      <c r="I208" s="61"/>
      <c r="J208" s="143"/>
      <c r="K208" s="143"/>
      <c r="L208" s="158"/>
      <c r="M208" s="162"/>
      <c r="N208" s="62">
        <v>1</v>
      </c>
    </row>
    <row r="209" spans="1:14" s="8" customFormat="1" ht="12.75" hidden="1" customHeight="1">
      <c r="A209" s="55"/>
      <c r="B209" s="56"/>
      <c r="C209" s="86"/>
      <c r="D209" s="86"/>
      <c r="E209" s="86"/>
      <c r="F209" s="86"/>
      <c r="G209" s="86"/>
      <c r="H209" s="86"/>
      <c r="I209" s="61" t="s">
        <v>31</v>
      </c>
      <c r="J209" s="143"/>
      <c r="K209" s="143"/>
      <c r="L209" s="149">
        <v>0</v>
      </c>
      <c r="M209" s="162"/>
      <c r="N209" s="62">
        <v>1</v>
      </c>
    </row>
    <row r="210" spans="1:14" s="8" customFormat="1" ht="12.75" hidden="1" customHeight="1">
      <c r="A210" s="60">
        <f>A179</f>
        <v>5</v>
      </c>
      <c r="B210" s="71">
        <f>IF(N210&gt;0,B208+1,#REF!+0)</f>
        <v>3</v>
      </c>
      <c r="C210" s="282" t="s">
        <v>81</v>
      </c>
      <c r="D210" s="282"/>
      <c r="E210" s="282"/>
      <c r="F210" s="282"/>
      <c r="G210" s="282"/>
      <c r="H210" s="282"/>
      <c r="I210" s="61"/>
      <c r="J210" s="143"/>
      <c r="K210" s="143"/>
      <c r="L210" s="158"/>
      <c r="M210" s="162"/>
      <c r="N210" s="62">
        <v>1</v>
      </c>
    </row>
    <row r="211" spans="1:14" s="8" customFormat="1" ht="12.75" hidden="1" customHeight="1">
      <c r="A211" s="55"/>
      <c r="B211" s="56"/>
      <c r="C211" s="86"/>
      <c r="D211" s="86"/>
      <c r="E211" s="86"/>
      <c r="F211" s="86"/>
      <c r="G211" s="86"/>
      <c r="H211" s="86"/>
      <c r="I211" s="61" t="s">
        <v>26</v>
      </c>
      <c r="J211" s="143"/>
      <c r="K211" s="143"/>
      <c r="L211" s="149">
        <v>0</v>
      </c>
      <c r="M211" s="162"/>
      <c r="N211" s="62">
        <f t="shared" ref="N211:N216" si="2">IF(J211="",0,1)</f>
        <v>0</v>
      </c>
    </row>
    <row r="212" spans="1:14" s="8" customFormat="1" ht="12.75" hidden="1" customHeight="1">
      <c r="A212" s="55"/>
      <c r="B212" s="56"/>
      <c r="C212" s="86" t="s">
        <v>82</v>
      </c>
      <c r="D212" s="86"/>
      <c r="E212" s="86"/>
      <c r="F212" s="86"/>
      <c r="G212" s="86"/>
      <c r="H212" s="86"/>
      <c r="I212" s="61" t="s">
        <v>31</v>
      </c>
      <c r="J212" s="143"/>
      <c r="K212" s="143"/>
      <c r="L212" s="158"/>
      <c r="M212" s="162"/>
      <c r="N212" s="62">
        <f t="shared" si="2"/>
        <v>0</v>
      </c>
    </row>
    <row r="213" spans="1:14" s="8" customFormat="1" ht="12.75" hidden="1" customHeight="1">
      <c r="A213" s="55"/>
      <c r="B213" s="56"/>
      <c r="C213" s="86" t="s">
        <v>83</v>
      </c>
      <c r="D213" s="86"/>
      <c r="E213" s="86"/>
      <c r="F213" s="86"/>
      <c r="G213" s="86"/>
      <c r="H213" s="86"/>
      <c r="I213" s="61" t="s">
        <v>31</v>
      </c>
      <c r="J213" s="143"/>
      <c r="K213" s="143"/>
      <c r="L213" s="149">
        <v>0</v>
      </c>
      <c r="M213" s="162"/>
      <c r="N213" s="62">
        <f t="shared" si="2"/>
        <v>0</v>
      </c>
    </row>
    <row r="214" spans="1:14" s="8" customFormat="1" ht="12.75" hidden="1" customHeight="1">
      <c r="A214" s="55"/>
      <c r="B214" s="56"/>
      <c r="C214" s="86" t="s">
        <v>84</v>
      </c>
      <c r="D214" s="86"/>
      <c r="E214" s="86"/>
      <c r="F214" s="86"/>
      <c r="G214" s="86"/>
      <c r="H214" s="86"/>
      <c r="I214" s="61" t="s">
        <v>31</v>
      </c>
      <c r="J214" s="143"/>
      <c r="K214" s="143"/>
      <c r="L214" s="149">
        <v>0</v>
      </c>
      <c r="M214" s="162"/>
      <c r="N214" s="62">
        <f t="shared" si="2"/>
        <v>0</v>
      </c>
    </row>
    <row r="215" spans="1:14" s="8" customFormat="1" ht="12.75" hidden="1" customHeight="1">
      <c r="A215" s="55"/>
      <c r="B215" s="56"/>
      <c r="C215" s="86" t="s">
        <v>85</v>
      </c>
      <c r="D215" s="86"/>
      <c r="E215" s="86"/>
      <c r="F215" s="86"/>
      <c r="G215" s="86"/>
      <c r="H215" s="86"/>
      <c r="I215" s="61" t="s">
        <v>31</v>
      </c>
      <c r="J215" s="143"/>
      <c r="K215" s="143"/>
      <c r="L215" s="149">
        <v>0</v>
      </c>
      <c r="M215" s="162"/>
      <c r="N215" s="62">
        <f t="shared" si="2"/>
        <v>0</v>
      </c>
    </row>
    <row r="216" spans="1:14" s="8" customFormat="1" ht="12.75" hidden="1" customHeight="1">
      <c r="A216" s="55"/>
      <c r="B216" s="56"/>
      <c r="C216" s="86" t="s">
        <v>86</v>
      </c>
      <c r="D216" s="86"/>
      <c r="E216" s="86"/>
      <c r="F216" s="86"/>
      <c r="G216" s="86"/>
      <c r="H216" s="86"/>
      <c r="I216" s="61" t="s">
        <v>31</v>
      </c>
      <c r="J216" s="143"/>
      <c r="K216" s="143"/>
      <c r="L216" s="149">
        <v>0</v>
      </c>
      <c r="M216" s="162"/>
      <c r="N216" s="62">
        <f t="shared" si="2"/>
        <v>0</v>
      </c>
    </row>
    <row r="217" spans="1:14" s="8" customFormat="1" ht="12.75" hidden="1" customHeight="1">
      <c r="A217" s="60">
        <f>A179</f>
        <v>5</v>
      </c>
      <c r="B217" s="71">
        <f>IF(N217&gt;0,B210+1,A179+0)</f>
        <v>4</v>
      </c>
      <c r="C217" s="282" t="s">
        <v>87</v>
      </c>
      <c r="D217" s="282"/>
      <c r="E217" s="282"/>
      <c r="F217" s="282"/>
      <c r="G217" s="282"/>
      <c r="H217" s="282"/>
      <c r="I217" s="61"/>
      <c r="J217" s="143"/>
      <c r="K217" s="143"/>
      <c r="L217" s="158"/>
      <c r="M217" s="162"/>
      <c r="N217" s="62">
        <v>1</v>
      </c>
    </row>
    <row r="218" spans="1:14" s="8" customFormat="1" ht="12.75" hidden="1" customHeight="1">
      <c r="A218" s="55"/>
      <c r="B218" s="56"/>
      <c r="C218" s="86" t="s">
        <v>88</v>
      </c>
      <c r="D218" s="86"/>
      <c r="E218" s="86"/>
      <c r="F218" s="86"/>
      <c r="G218" s="86"/>
      <c r="H218" s="86"/>
      <c r="I218" s="61" t="s">
        <v>26</v>
      </c>
      <c r="J218" s="144"/>
      <c r="K218" s="143"/>
      <c r="L218" s="149">
        <v>0</v>
      </c>
      <c r="M218" s="162"/>
      <c r="N218" s="62">
        <v>1</v>
      </c>
    </row>
    <row r="219" spans="1:14" s="8" customFormat="1" ht="12.75" hidden="1" customHeight="1">
      <c r="A219" s="55"/>
      <c r="B219" s="56"/>
      <c r="C219" s="86" t="s">
        <v>82</v>
      </c>
      <c r="D219" s="86"/>
      <c r="E219" s="86"/>
      <c r="F219" s="86"/>
      <c r="G219" s="86"/>
      <c r="H219" s="86"/>
      <c r="I219" s="61" t="s">
        <v>31</v>
      </c>
      <c r="J219" s="143"/>
      <c r="K219" s="143"/>
      <c r="L219" s="158"/>
      <c r="M219" s="162"/>
      <c r="N219" s="62">
        <f>IF(J219="",0,1)</f>
        <v>0</v>
      </c>
    </row>
    <row r="220" spans="1:14" s="8" customFormat="1" ht="12.75" hidden="1" customHeight="1">
      <c r="A220" s="55"/>
      <c r="B220" s="56"/>
      <c r="C220" s="86" t="s">
        <v>83</v>
      </c>
      <c r="D220" s="86"/>
      <c r="E220" s="86"/>
      <c r="F220" s="86"/>
      <c r="G220" s="86"/>
      <c r="H220" s="86"/>
      <c r="I220" s="61" t="s">
        <v>31</v>
      </c>
      <c r="J220" s="143"/>
      <c r="K220" s="143"/>
      <c r="L220" s="149">
        <v>0</v>
      </c>
      <c r="M220" s="162"/>
      <c r="N220" s="62">
        <v>1</v>
      </c>
    </row>
    <row r="221" spans="1:14" s="8" customFormat="1" ht="12.75" hidden="1" customHeight="1">
      <c r="A221" s="55"/>
      <c r="B221" s="56"/>
      <c r="C221" s="86" t="s">
        <v>84</v>
      </c>
      <c r="D221" s="86"/>
      <c r="E221" s="86"/>
      <c r="F221" s="86"/>
      <c r="G221" s="86"/>
      <c r="H221" s="86"/>
      <c r="I221" s="61" t="s">
        <v>31</v>
      </c>
      <c r="J221" s="143"/>
      <c r="K221" s="143"/>
      <c r="L221" s="149">
        <v>0</v>
      </c>
      <c r="M221" s="162"/>
      <c r="N221" s="62">
        <v>1</v>
      </c>
    </row>
    <row r="222" spans="1:14" s="8" customFormat="1" ht="12.75" hidden="1" customHeight="1">
      <c r="A222" s="55"/>
      <c r="B222" s="56"/>
      <c r="C222" s="86" t="s">
        <v>85</v>
      </c>
      <c r="D222" s="86"/>
      <c r="E222" s="86"/>
      <c r="F222" s="86"/>
      <c r="G222" s="86"/>
      <c r="H222" s="86"/>
      <c r="I222" s="61" t="s">
        <v>31</v>
      </c>
      <c r="J222" s="143"/>
      <c r="K222" s="143"/>
      <c r="L222" s="149">
        <v>0</v>
      </c>
      <c r="M222" s="162"/>
      <c r="N222" s="62">
        <v>1</v>
      </c>
    </row>
    <row r="223" spans="1:14" s="8" customFormat="1" ht="12.75" hidden="1" customHeight="1">
      <c r="A223" s="55"/>
      <c r="B223" s="56"/>
      <c r="C223" s="86" t="s">
        <v>86</v>
      </c>
      <c r="D223" s="86"/>
      <c r="E223" s="86"/>
      <c r="F223" s="86"/>
      <c r="G223" s="86"/>
      <c r="H223" s="86"/>
      <c r="I223" s="61" t="s">
        <v>31</v>
      </c>
      <c r="J223" s="143"/>
      <c r="K223" s="143"/>
      <c r="L223" s="149">
        <v>0</v>
      </c>
      <c r="M223" s="162"/>
      <c r="N223" s="62">
        <v>1</v>
      </c>
    </row>
    <row r="224" spans="1:14" s="8" customFormat="1" ht="12.75" hidden="1" customHeight="1">
      <c r="A224" s="55"/>
      <c r="B224" s="56"/>
      <c r="C224" s="86"/>
      <c r="D224" s="86"/>
      <c r="E224" s="86"/>
      <c r="F224" s="86"/>
      <c r="G224" s="86"/>
      <c r="H224" s="86"/>
      <c r="I224" s="61"/>
      <c r="J224" s="143"/>
      <c r="K224" s="143"/>
      <c r="L224" s="158"/>
      <c r="M224" s="162"/>
      <c r="N224" s="62"/>
    </row>
    <row r="225" spans="1:14" s="8" customFormat="1" ht="12.75" hidden="1" customHeight="1">
      <c r="A225" s="60">
        <f>A179</f>
        <v>5</v>
      </c>
      <c r="B225" s="71">
        <f>IF(N225&gt;0,B217+1,A221+0)</f>
        <v>5</v>
      </c>
      <c r="C225" s="282" t="s">
        <v>89</v>
      </c>
      <c r="D225" s="282"/>
      <c r="E225" s="282"/>
      <c r="F225" s="282"/>
      <c r="G225" s="282"/>
      <c r="H225" s="282"/>
      <c r="I225" s="61"/>
      <c r="J225" s="143"/>
      <c r="K225" s="143"/>
      <c r="L225" s="158"/>
      <c r="M225" s="162"/>
      <c r="N225" s="62">
        <v>1</v>
      </c>
    </row>
    <row r="226" spans="1:14" s="8" customFormat="1" ht="12.75" hidden="1" customHeight="1">
      <c r="A226" s="55"/>
      <c r="B226" s="56"/>
      <c r="C226" s="86"/>
      <c r="D226" s="86"/>
      <c r="E226" s="86"/>
      <c r="F226" s="86"/>
      <c r="G226" s="86"/>
      <c r="H226" s="86"/>
      <c r="I226" s="61" t="s">
        <v>31</v>
      </c>
      <c r="J226" s="143"/>
      <c r="K226" s="143"/>
      <c r="L226" s="149">
        <v>0</v>
      </c>
      <c r="M226" s="162"/>
      <c r="N226" s="62">
        <v>1</v>
      </c>
    </row>
    <row r="227" spans="1:14" s="8" customFormat="1" ht="12.75" hidden="1" customHeight="1">
      <c r="A227" s="60">
        <f>A179</f>
        <v>5</v>
      </c>
      <c r="B227" s="71">
        <f>IF(N227&gt;0,B225+1,A223+0)</f>
        <v>6</v>
      </c>
      <c r="C227" s="282" t="s">
        <v>90</v>
      </c>
      <c r="D227" s="282"/>
      <c r="E227" s="282"/>
      <c r="F227" s="282"/>
      <c r="G227" s="282"/>
      <c r="H227" s="282"/>
      <c r="I227" s="61"/>
      <c r="J227" s="143"/>
      <c r="K227" s="143"/>
      <c r="L227" s="158"/>
      <c r="M227" s="162"/>
      <c r="N227" s="62">
        <v>1</v>
      </c>
    </row>
    <row r="228" spans="1:14" s="8" customFormat="1" ht="12.75" hidden="1" customHeight="1">
      <c r="A228" s="55"/>
      <c r="B228" s="56"/>
      <c r="C228" s="86" t="s">
        <v>91</v>
      </c>
      <c r="D228" s="86"/>
      <c r="E228" s="86"/>
      <c r="F228" s="86"/>
      <c r="G228" s="86"/>
      <c r="H228" s="86"/>
      <c r="I228" s="61" t="s">
        <v>31</v>
      </c>
      <c r="J228" s="144"/>
      <c r="K228" s="143"/>
      <c r="L228" s="149">
        <v>0</v>
      </c>
      <c r="M228" s="162"/>
      <c r="N228" s="62">
        <v>1</v>
      </c>
    </row>
    <row r="229" spans="1:14" s="8" customFormat="1" ht="12.75" hidden="1" customHeight="1">
      <c r="A229" s="55"/>
      <c r="B229" s="56"/>
      <c r="C229" s="86" t="s">
        <v>82</v>
      </c>
      <c r="D229" s="86"/>
      <c r="E229" s="86"/>
      <c r="F229" s="86"/>
      <c r="G229" s="86"/>
      <c r="H229" s="86"/>
      <c r="I229" s="61" t="s">
        <v>31</v>
      </c>
      <c r="J229" s="143"/>
      <c r="K229" s="143"/>
      <c r="L229" s="158"/>
      <c r="M229" s="162"/>
      <c r="N229" s="62">
        <f>IF(J229="",0,1)</f>
        <v>0</v>
      </c>
    </row>
    <row r="230" spans="1:14" s="8" customFormat="1" ht="12.75" hidden="1" customHeight="1">
      <c r="A230" s="55"/>
      <c r="B230" s="56"/>
      <c r="C230" s="86" t="s">
        <v>92</v>
      </c>
      <c r="D230" s="86"/>
      <c r="E230" s="86"/>
      <c r="F230" s="86"/>
      <c r="G230" s="86"/>
      <c r="H230" s="86"/>
      <c r="I230" s="61" t="s">
        <v>31</v>
      </c>
      <c r="J230" s="143"/>
      <c r="K230" s="143"/>
      <c r="L230" s="149">
        <v>0</v>
      </c>
      <c r="M230" s="162"/>
      <c r="N230" s="62">
        <v>1</v>
      </c>
    </row>
    <row r="231" spans="1:14" s="8" customFormat="1" ht="12.75" hidden="1" customHeight="1">
      <c r="A231" s="55"/>
      <c r="B231" s="56"/>
      <c r="C231" s="86"/>
      <c r="D231" s="86"/>
      <c r="E231" s="86"/>
      <c r="F231" s="86"/>
      <c r="G231" s="86"/>
      <c r="H231" s="86"/>
      <c r="I231" s="61"/>
      <c r="J231" s="143"/>
      <c r="K231" s="143"/>
      <c r="L231" s="149"/>
      <c r="M231" s="162"/>
      <c r="N231" s="62"/>
    </row>
    <row r="232" spans="1:14" s="8" customFormat="1" ht="12.75" hidden="1" customHeight="1">
      <c r="A232" s="60">
        <f>A179</f>
        <v>5</v>
      </c>
      <c r="B232" s="71">
        <f>IF(N232&gt;0,B227+1,A227+0)</f>
        <v>7</v>
      </c>
      <c r="C232" s="282" t="s">
        <v>93</v>
      </c>
      <c r="D232" s="282"/>
      <c r="E232" s="282"/>
      <c r="F232" s="282"/>
      <c r="G232" s="282"/>
      <c r="H232" s="282"/>
      <c r="I232" s="61" t="s">
        <v>31</v>
      </c>
      <c r="J232" s="143"/>
      <c r="K232" s="143"/>
      <c r="L232" s="158"/>
      <c r="M232" s="162"/>
      <c r="N232" s="62">
        <v>1</v>
      </c>
    </row>
    <row r="233" spans="1:14" s="8" customFormat="1" ht="12.75" hidden="1" customHeight="1">
      <c r="A233" s="55"/>
      <c r="B233" s="56"/>
      <c r="C233" s="86" t="s">
        <v>94</v>
      </c>
      <c r="D233" s="86"/>
      <c r="E233" s="86"/>
      <c r="F233" s="86"/>
      <c r="G233" s="86"/>
      <c r="H233" s="86"/>
      <c r="I233" s="61" t="s">
        <v>31</v>
      </c>
      <c r="J233" s="143"/>
      <c r="K233" s="143"/>
      <c r="L233" s="149">
        <v>0</v>
      </c>
      <c r="M233" s="162"/>
      <c r="N233" s="62">
        <f t="shared" ref="N233:N238" si="3">IF(J233="",0,1)</f>
        <v>0</v>
      </c>
    </row>
    <row r="234" spans="1:14" s="8" customFormat="1" ht="12.75" hidden="1" customHeight="1">
      <c r="A234" s="55"/>
      <c r="B234" s="56"/>
      <c r="C234" s="86" t="s">
        <v>95</v>
      </c>
      <c r="D234" s="86"/>
      <c r="E234" s="86"/>
      <c r="F234" s="86"/>
      <c r="G234" s="86"/>
      <c r="H234" s="86"/>
      <c r="I234" s="61" t="s">
        <v>31</v>
      </c>
      <c r="J234" s="143"/>
      <c r="K234" s="143"/>
      <c r="L234" s="149">
        <v>0</v>
      </c>
      <c r="M234" s="162"/>
      <c r="N234" s="62">
        <f t="shared" si="3"/>
        <v>0</v>
      </c>
    </row>
    <row r="235" spans="1:14" s="8" customFormat="1" ht="12.75" hidden="1" customHeight="1">
      <c r="A235" s="55"/>
      <c r="B235" s="56"/>
      <c r="C235" s="86" t="s">
        <v>96</v>
      </c>
      <c r="D235" s="86"/>
      <c r="E235" s="86"/>
      <c r="F235" s="86"/>
      <c r="G235" s="86"/>
      <c r="H235" s="86"/>
      <c r="I235" s="61" t="s">
        <v>31</v>
      </c>
      <c r="J235" s="143"/>
      <c r="K235" s="143"/>
      <c r="L235" s="149">
        <v>0</v>
      </c>
      <c r="M235" s="162"/>
      <c r="N235" s="62">
        <f t="shared" si="3"/>
        <v>0</v>
      </c>
    </row>
    <row r="236" spans="1:14" s="8" customFormat="1" ht="12.75" hidden="1" customHeight="1">
      <c r="A236" s="55"/>
      <c r="B236" s="56"/>
      <c r="C236" s="86" t="s">
        <v>97</v>
      </c>
      <c r="D236" s="86"/>
      <c r="E236" s="86"/>
      <c r="F236" s="86"/>
      <c r="G236" s="86"/>
      <c r="H236" s="86"/>
      <c r="I236" s="61" t="s">
        <v>31</v>
      </c>
      <c r="J236" s="143"/>
      <c r="K236" s="143"/>
      <c r="L236" s="149">
        <v>0</v>
      </c>
      <c r="M236" s="162"/>
      <c r="N236" s="62">
        <f t="shared" si="3"/>
        <v>0</v>
      </c>
    </row>
    <row r="237" spans="1:14" s="8" customFormat="1" ht="12.75" hidden="1" customHeight="1">
      <c r="A237" s="55"/>
      <c r="B237" s="56"/>
      <c r="C237" s="86" t="s">
        <v>98</v>
      </c>
      <c r="D237" s="86"/>
      <c r="E237" s="86"/>
      <c r="F237" s="86"/>
      <c r="G237" s="86"/>
      <c r="H237" s="86"/>
      <c r="I237" s="61" t="s">
        <v>31</v>
      </c>
      <c r="J237" s="143"/>
      <c r="K237" s="143"/>
      <c r="L237" s="149">
        <v>0</v>
      </c>
      <c r="M237" s="162"/>
      <c r="N237" s="62">
        <f t="shared" si="3"/>
        <v>0</v>
      </c>
    </row>
    <row r="238" spans="1:14" s="8" customFormat="1" ht="12.75" hidden="1" customHeight="1">
      <c r="A238" s="55"/>
      <c r="B238" s="56"/>
      <c r="C238" s="86" t="s">
        <v>99</v>
      </c>
      <c r="D238" s="86"/>
      <c r="E238" s="86"/>
      <c r="F238" s="86"/>
      <c r="G238" s="86"/>
      <c r="H238" s="86"/>
      <c r="I238" s="61" t="s">
        <v>31</v>
      </c>
      <c r="J238" s="143"/>
      <c r="K238" s="143"/>
      <c r="L238" s="149">
        <v>0</v>
      </c>
      <c r="M238" s="162"/>
      <c r="N238" s="62">
        <f t="shared" si="3"/>
        <v>0</v>
      </c>
    </row>
    <row r="239" spans="1:14" s="8" customFormat="1" ht="12.75" hidden="1" customHeight="1">
      <c r="A239" s="60">
        <f>A179</f>
        <v>5</v>
      </c>
      <c r="B239" s="71">
        <f>IF(N239&gt;0,B199+1,A234+0)</f>
        <v>5</v>
      </c>
      <c r="C239" s="282" t="s">
        <v>100</v>
      </c>
      <c r="D239" s="282"/>
      <c r="E239" s="282"/>
      <c r="F239" s="282"/>
      <c r="G239" s="282"/>
      <c r="H239" s="282"/>
      <c r="I239" s="61"/>
      <c r="J239" s="143"/>
      <c r="K239" s="143"/>
      <c r="L239" s="158"/>
      <c r="M239" s="162"/>
      <c r="N239" s="62">
        <v>1</v>
      </c>
    </row>
    <row r="240" spans="1:14" s="8" customFormat="1" ht="12.75" hidden="1" customHeight="1">
      <c r="A240" s="55"/>
      <c r="B240" s="56"/>
      <c r="C240" s="86" t="s">
        <v>101</v>
      </c>
      <c r="D240" s="86"/>
      <c r="E240" s="86"/>
      <c r="F240" s="86"/>
      <c r="G240" s="86"/>
      <c r="H240" s="86"/>
      <c r="I240" s="61" t="s">
        <v>26</v>
      </c>
      <c r="J240" s="143"/>
      <c r="K240" s="143"/>
      <c r="L240" s="149">
        <v>0</v>
      </c>
      <c r="M240" s="162"/>
      <c r="N240" s="62">
        <f>IF(J240="",0,1)</f>
        <v>0</v>
      </c>
    </row>
    <row r="241" spans="1:14" s="8" customFormat="1" ht="12.75" hidden="1" customHeight="1">
      <c r="A241" s="60">
        <f>A179</f>
        <v>5</v>
      </c>
      <c r="B241" s="71" t="e">
        <f>IF(N241&gt;0,#REF!+1,A237+0)</f>
        <v>#REF!</v>
      </c>
      <c r="C241" s="282" t="s">
        <v>102</v>
      </c>
      <c r="D241" s="282"/>
      <c r="E241" s="282"/>
      <c r="F241" s="282"/>
      <c r="G241" s="282"/>
      <c r="H241" s="282"/>
      <c r="I241" s="86" t="s">
        <v>23</v>
      </c>
      <c r="J241" s="143"/>
      <c r="K241" s="143"/>
      <c r="L241" s="149">
        <v>0</v>
      </c>
      <c r="M241" s="162"/>
      <c r="N241" s="62">
        <v>1</v>
      </c>
    </row>
    <row r="242" spans="1:14" s="8" customFormat="1" ht="12.75" hidden="1" customHeight="1">
      <c r="A242" s="55"/>
      <c r="B242" s="56"/>
      <c r="C242" s="86"/>
      <c r="D242" s="86"/>
      <c r="E242" s="86"/>
      <c r="F242" s="86"/>
      <c r="G242" s="86"/>
      <c r="H242" s="86"/>
      <c r="I242" s="61"/>
      <c r="J242" s="143"/>
      <c r="K242" s="143"/>
      <c r="L242" s="149"/>
      <c r="M242" s="162"/>
      <c r="N242" s="62">
        <v>1</v>
      </c>
    </row>
    <row r="243" spans="1:14" s="8" customFormat="1" ht="12.75" hidden="1" customHeight="1">
      <c r="A243" s="60">
        <f>A179</f>
        <v>5</v>
      </c>
      <c r="B243" s="71" t="e">
        <f>IF(N243&gt;0,B241+1,#REF!+0)</f>
        <v>#REF!</v>
      </c>
      <c r="C243" s="288" t="s">
        <v>103</v>
      </c>
      <c r="D243" s="288"/>
      <c r="E243" s="288"/>
      <c r="F243" s="288"/>
      <c r="G243" s="288"/>
      <c r="H243" s="288"/>
      <c r="I243" s="61"/>
      <c r="J243" s="143"/>
      <c r="K243" s="143"/>
      <c r="L243" s="158"/>
      <c r="M243" s="162"/>
      <c r="N243" s="62">
        <v>1</v>
      </c>
    </row>
    <row r="244" spans="1:14" s="8" customFormat="1" ht="12.75" hidden="1" customHeight="1">
      <c r="A244" s="55"/>
      <c r="B244" s="56"/>
      <c r="C244" s="86" t="s">
        <v>104</v>
      </c>
      <c r="D244" s="86"/>
      <c r="E244" s="86"/>
      <c r="F244" s="86"/>
      <c r="G244" s="86"/>
      <c r="H244" s="86"/>
      <c r="I244" s="61" t="s">
        <v>26</v>
      </c>
      <c r="J244" s="143"/>
      <c r="K244" s="143"/>
      <c r="L244" s="149">
        <v>0</v>
      </c>
      <c r="M244" s="162"/>
      <c r="N244" s="62">
        <v>1</v>
      </c>
    </row>
    <row r="245" spans="1:14" s="8" customFormat="1" ht="107.25" hidden="1" customHeight="1">
      <c r="A245" s="60">
        <f>A232</f>
        <v>5</v>
      </c>
      <c r="B245" s="71">
        <f>IF(N245&gt;0,B196+1,#REF!+0)</f>
        <v>4</v>
      </c>
      <c r="C245" s="282" t="s">
        <v>105</v>
      </c>
      <c r="D245" s="282"/>
      <c r="E245" s="282"/>
      <c r="F245" s="282"/>
      <c r="G245" s="282"/>
      <c r="H245" s="282"/>
      <c r="I245" s="61"/>
      <c r="J245" s="143"/>
      <c r="K245" s="143"/>
      <c r="L245" s="158"/>
      <c r="M245" s="162"/>
      <c r="N245" s="62">
        <v>1</v>
      </c>
    </row>
    <row r="246" spans="1:14" s="8" customFormat="1" ht="21" hidden="1" customHeight="1">
      <c r="A246" s="55"/>
      <c r="B246" s="56"/>
      <c r="C246" s="86" t="s">
        <v>71</v>
      </c>
      <c r="D246" s="86"/>
      <c r="E246" s="86"/>
      <c r="F246" s="86"/>
      <c r="G246" s="86"/>
      <c r="H246" s="86"/>
      <c r="I246" s="61" t="s">
        <v>26</v>
      </c>
      <c r="J246" s="143"/>
      <c r="K246" s="143">
        <v>200</v>
      </c>
      <c r="L246" s="149">
        <v>0</v>
      </c>
      <c r="M246" s="162"/>
      <c r="N246" s="62">
        <f>IF(J246="",0,1)</f>
        <v>0</v>
      </c>
    </row>
    <row r="247" spans="1:14" s="8" customFormat="1" ht="144.75" hidden="1" customHeight="1">
      <c r="A247" s="60">
        <f>A179</f>
        <v>5</v>
      </c>
      <c r="B247" s="71">
        <f>IF(N247&gt;0,B245+1,#REF!+0)</f>
        <v>5</v>
      </c>
      <c r="C247" s="282" t="s">
        <v>106</v>
      </c>
      <c r="D247" s="282"/>
      <c r="E247" s="282"/>
      <c r="F247" s="282"/>
      <c r="G247" s="282"/>
      <c r="H247" s="282"/>
      <c r="I247" s="61" t="s">
        <v>31</v>
      </c>
      <c r="J247" s="143"/>
      <c r="K247" s="143">
        <v>3000</v>
      </c>
      <c r="L247" s="149">
        <v>0</v>
      </c>
      <c r="M247" s="162"/>
      <c r="N247" s="62">
        <v>1</v>
      </c>
    </row>
    <row r="248" spans="1:14" s="8" customFormat="1" ht="138" hidden="1" customHeight="1">
      <c r="A248" s="60">
        <f>A247</f>
        <v>5</v>
      </c>
      <c r="B248" s="71">
        <v>2</v>
      </c>
      <c r="C248" s="282" t="s">
        <v>153</v>
      </c>
      <c r="D248" s="282"/>
      <c r="E248" s="282"/>
      <c r="F248" s="282"/>
      <c r="G248" s="282"/>
      <c r="H248" s="282"/>
      <c r="I248" s="61" t="s">
        <v>31</v>
      </c>
      <c r="J248" s="143"/>
      <c r="K248" s="143">
        <v>25000</v>
      </c>
      <c r="L248" s="149">
        <v>0</v>
      </c>
      <c r="M248" s="162"/>
      <c r="N248" s="62">
        <v>1</v>
      </c>
    </row>
    <row r="249" spans="1:14" s="8" customFormat="1" ht="139.5" hidden="1" customHeight="1">
      <c r="A249" s="60">
        <f>A248</f>
        <v>5</v>
      </c>
      <c r="B249" s="71">
        <f>IF(N249&gt;0,B248+1,#REF!+0)</f>
        <v>3</v>
      </c>
      <c r="C249" s="282" t="s">
        <v>169</v>
      </c>
      <c r="D249" s="282"/>
      <c r="E249" s="282"/>
      <c r="F249" s="282"/>
      <c r="G249" s="282"/>
      <c r="H249" s="282"/>
      <c r="I249" s="87" t="s">
        <v>31</v>
      </c>
      <c r="J249" s="143"/>
      <c r="K249" s="143">
        <v>7500</v>
      </c>
      <c r="L249" s="149">
        <v>0</v>
      </c>
      <c r="M249" s="162"/>
      <c r="N249" s="62">
        <v>1</v>
      </c>
    </row>
    <row r="250" spans="1:14" s="8" customFormat="1" ht="130.5" hidden="1" customHeight="1">
      <c r="A250" s="60">
        <f>A179</f>
        <v>5</v>
      </c>
      <c r="B250" s="71">
        <f>IF(N250&gt;0,B249+1,#REF!+0)</f>
        <v>4</v>
      </c>
      <c r="C250" s="282" t="s">
        <v>154</v>
      </c>
      <c r="D250" s="282"/>
      <c r="E250" s="282"/>
      <c r="F250" s="282"/>
      <c r="G250" s="282"/>
      <c r="H250" s="282"/>
      <c r="I250" s="87" t="s">
        <v>23</v>
      </c>
      <c r="J250" s="143"/>
      <c r="K250" s="143">
        <v>7500</v>
      </c>
      <c r="L250" s="149">
        <v>0</v>
      </c>
      <c r="M250" s="162"/>
      <c r="N250" s="62">
        <v>1</v>
      </c>
    </row>
    <row r="251" spans="1:14" s="8" customFormat="1" ht="139.5" hidden="1" customHeight="1">
      <c r="A251" s="60">
        <f>A179</f>
        <v>5</v>
      </c>
      <c r="B251" s="71">
        <v>9</v>
      </c>
      <c r="C251" s="282" t="s">
        <v>107</v>
      </c>
      <c r="D251" s="282"/>
      <c r="E251" s="282"/>
      <c r="F251" s="282"/>
      <c r="G251" s="282"/>
      <c r="H251" s="282"/>
      <c r="I251" s="87" t="s">
        <v>31</v>
      </c>
      <c r="J251" s="143"/>
      <c r="K251" s="143">
        <v>1000</v>
      </c>
      <c r="L251" s="149">
        <v>0</v>
      </c>
      <c r="M251" s="162"/>
      <c r="N251" s="62">
        <v>1</v>
      </c>
    </row>
    <row r="252" spans="1:14" s="8" customFormat="1" ht="109.5" hidden="1" customHeight="1">
      <c r="A252" s="60"/>
      <c r="B252" s="71"/>
      <c r="C252" s="282"/>
      <c r="D252" s="282"/>
      <c r="E252" s="282"/>
      <c r="F252" s="282"/>
      <c r="G252" s="282"/>
      <c r="H252" s="282"/>
      <c r="I252" s="61"/>
      <c r="J252" s="143"/>
      <c r="K252" s="143"/>
      <c r="L252" s="149"/>
      <c r="M252" s="162"/>
      <c r="N252" s="62"/>
    </row>
    <row r="253" spans="1:14" s="91" customFormat="1" ht="22.5" hidden="1" customHeight="1">
      <c r="A253" s="88"/>
      <c r="B253" s="89"/>
      <c r="C253" s="282"/>
      <c r="D253" s="282"/>
      <c r="E253" s="282"/>
      <c r="F253" s="282"/>
      <c r="G253" s="282"/>
      <c r="H253" s="282"/>
      <c r="I253" s="63"/>
      <c r="J253" s="192"/>
      <c r="K253" s="192"/>
      <c r="L253" s="149"/>
      <c r="M253" s="162"/>
      <c r="N253" s="90"/>
    </row>
    <row r="254" spans="1:14" s="91" customFormat="1" ht="22.5" hidden="1" customHeight="1">
      <c r="A254" s="88"/>
      <c r="B254" s="89"/>
      <c r="C254" s="282"/>
      <c r="D254" s="282"/>
      <c r="E254" s="282"/>
      <c r="F254" s="282"/>
      <c r="G254" s="282"/>
      <c r="H254" s="282"/>
      <c r="I254" s="63"/>
      <c r="J254" s="192"/>
      <c r="K254" s="192"/>
      <c r="L254" s="149"/>
      <c r="M254" s="162"/>
      <c r="N254" s="90"/>
    </row>
    <row r="255" spans="1:14" s="38" customFormat="1" ht="26.25" hidden="1" customHeight="1">
      <c r="A255" s="49"/>
      <c r="B255" s="49"/>
      <c r="C255" s="50" t="s">
        <v>24</v>
      </c>
      <c r="D255" s="50"/>
      <c r="E255" s="51">
        <f>A248</f>
        <v>5</v>
      </c>
      <c r="F255" s="50"/>
      <c r="G255" s="50"/>
      <c r="H255" s="51"/>
      <c r="I255" s="52"/>
      <c r="J255" s="186"/>
      <c r="K255" s="186"/>
      <c r="L255" s="163">
        <v>0</v>
      </c>
      <c r="M255" s="142"/>
      <c r="N255" s="48"/>
    </row>
    <row r="256" spans="1:14" s="8" customFormat="1" ht="10.5" hidden="1" customHeight="1">
      <c r="A256" s="55"/>
      <c r="B256" s="56"/>
      <c r="C256" s="86"/>
      <c r="D256" s="86"/>
      <c r="E256" s="86"/>
      <c r="F256" s="86"/>
      <c r="G256" s="86"/>
      <c r="H256" s="86"/>
      <c r="I256" s="61"/>
      <c r="J256" s="143"/>
      <c r="K256" s="143"/>
      <c r="L256" s="158"/>
      <c r="M256" s="162"/>
      <c r="N256" s="62"/>
    </row>
    <row r="257" spans="1:14" s="8" customFormat="1" ht="25.5" hidden="1" customHeight="1">
      <c r="A257" s="280" t="e">
        <f>IF(N257&gt;0,A179+1,#REF!+0)</f>
        <v>#REF!</v>
      </c>
      <c r="B257" s="280"/>
      <c r="C257" s="281" t="s">
        <v>108</v>
      </c>
      <c r="D257" s="281"/>
      <c r="E257" s="281"/>
      <c r="F257" s="281"/>
      <c r="G257" s="281"/>
      <c r="H257" s="281"/>
      <c r="I257" s="281"/>
      <c r="J257" s="281"/>
      <c r="K257" s="281"/>
      <c r="L257" s="281"/>
      <c r="M257" s="162"/>
      <c r="N257" s="8">
        <v>0</v>
      </c>
    </row>
    <row r="258" spans="1:14" s="38" customFormat="1" ht="18.75" hidden="1" customHeight="1">
      <c r="A258" s="40"/>
      <c r="B258" s="41"/>
      <c r="C258" s="41"/>
      <c r="D258" s="42"/>
      <c r="E258" s="42"/>
      <c r="F258" s="42"/>
      <c r="G258" s="42"/>
      <c r="H258" s="42"/>
      <c r="I258" s="42"/>
      <c r="J258" s="183" t="s">
        <v>20</v>
      </c>
      <c r="K258" s="183" t="s">
        <v>21</v>
      </c>
      <c r="L258" s="149" t="s">
        <v>22</v>
      </c>
      <c r="M258" s="146"/>
    </row>
    <row r="259" spans="1:14" s="8" customFormat="1" ht="10.5" hidden="1" customHeight="1">
      <c r="A259" s="55"/>
      <c r="B259" s="92"/>
      <c r="C259" s="93"/>
      <c r="D259" s="94"/>
      <c r="J259" s="143"/>
      <c r="K259" s="143"/>
      <c r="L259" s="158"/>
      <c r="M259" s="162"/>
      <c r="N259" s="8">
        <f>COUNT(J260:J301)</f>
        <v>5</v>
      </c>
    </row>
    <row r="260" spans="1:14" s="8" customFormat="1" ht="9.75" hidden="1" customHeight="1">
      <c r="A260" s="55"/>
      <c r="B260" s="56"/>
      <c r="J260" s="143"/>
      <c r="K260" s="143"/>
      <c r="L260" s="158"/>
      <c r="M260" s="162"/>
      <c r="N260" s="62"/>
    </row>
    <row r="261" spans="1:14" s="8" customFormat="1" ht="87.75" hidden="1" customHeight="1">
      <c r="A261" s="60" t="e">
        <f>A257</f>
        <v>#REF!</v>
      </c>
      <c r="B261" s="71">
        <v>1</v>
      </c>
      <c r="C261" s="287" t="s">
        <v>109</v>
      </c>
      <c r="D261" s="287"/>
      <c r="E261" s="287"/>
      <c r="F261" s="287"/>
      <c r="G261" s="287"/>
      <c r="H261" s="287"/>
      <c r="I261" s="61" t="s">
        <v>27</v>
      </c>
      <c r="J261" s="143"/>
      <c r="K261" s="143">
        <v>220</v>
      </c>
      <c r="L261" s="149">
        <v>0</v>
      </c>
      <c r="M261" s="162"/>
      <c r="N261" s="62">
        <v>1</v>
      </c>
    </row>
    <row r="262" spans="1:14" s="8" customFormat="1" ht="10.5" hidden="1" customHeight="1">
      <c r="A262" s="55"/>
      <c r="B262" s="56"/>
      <c r="C262" s="86"/>
      <c r="D262" s="86"/>
      <c r="E262" s="86"/>
      <c r="F262" s="86"/>
      <c r="G262" s="86"/>
      <c r="H262" s="86"/>
      <c r="I262" s="61"/>
      <c r="J262" s="143"/>
      <c r="K262" s="143"/>
      <c r="L262" s="149"/>
      <c r="M262" s="162"/>
      <c r="N262" s="62"/>
    </row>
    <row r="263" spans="1:14" s="38" customFormat="1" ht="26.25" hidden="1" customHeight="1">
      <c r="A263" s="49"/>
      <c r="B263" s="49"/>
      <c r="C263" s="50" t="s">
        <v>24</v>
      </c>
      <c r="D263" s="50"/>
      <c r="E263" s="51" t="e">
        <f>A257</f>
        <v>#REF!</v>
      </c>
      <c r="F263" s="50"/>
      <c r="G263" s="50"/>
      <c r="H263" s="51"/>
      <c r="I263" s="52"/>
      <c r="J263" s="186"/>
      <c r="K263" s="186"/>
      <c r="L263" s="163">
        <v>0</v>
      </c>
      <c r="M263" s="142"/>
      <c r="N263" s="48"/>
    </row>
    <row r="264" spans="1:14" s="38" customFormat="1" ht="20.25" hidden="1" customHeight="1">
      <c r="A264" s="65"/>
      <c r="B264" s="65"/>
      <c r="C264" s="69"/>
      <c r="D264" s="69"/>
      <c r="E264" s="95"/>
      <c r="F264" s="69"/>
      <c r="G264" s="69"/>
      <c r="H264" s="95"/>
      <c r="I264" s="70"/>
      <c r="J264" s="183"/>
      <c r="K264" s="183"/>
      <c r="L264" s="149"/>
      <c r="M264" s="145"/>
      <c r="N264" s="48"/>
    </row>
    <row r="265" spans="1:14" s="8" customFormat="1" ht="25.5" hidden="1" customHeight="1">
      <c r="A265" s="280">
        <f>IF(N265&gt;0,A179+1,#REF!+0)</f>
        <v>6</v>
      </c>
      <c r="B265" s="280"/>
      <c r="C265" s="281" t="s">
        <v>110</v>
      </c>
      <c r="D265" s="281"/>
      <c r="E265" s="281"/>
      <c r="F265" s="281"/>
      <c r="G265" s="281"/>
      <c r="H265" s="281"/>
      <c r="I265" s="281"/>
      <c r="J265" s="281"/>
      <c r="K265" s="281"/>
      <c r="L265" s="281"/>
      <c r="M265" s="162"/>
      <c r="N265" s="8">
        <v>1</v>
      </c>
    </row>
    <row r="266" spans="1:14" s="38" customFormat="1" ht="18.75" hidden="1" customHeight="1">
      <c r="A266" s="40"/>
      <c r="B266" s="41"/>
      <c r="C266" s="41"/>
      <c r="D266" s="42"/>
      <c r="E266" s="42"/>
      <c r="F266" s="42"/>
      <c r="G266" s="42"/>
      <c r="H266" s="42"/>
      <c r="I266" s="42"/>
      <c r="J266" s="183" t="s">
        <v>20</v>
      </c>
      <c r="K266" s="183" t="s">
        <v>21</v>
      </c>
      <c r="L266" s="149" t="s">
        <v>22</v>
      </c>
      <c r="M266" s="146"/>
    </row>
    <row r="267" spans="1:14" s="8" customFormat="1" ht="10.5" hidden="1" customHeight="1">
      <c r="A267" s="55"/>
      <c r="B267" s="92"/>
      <c r="C267" s="93"/>
      <c r="D267" s="94"/>
      <c r="J267" s="143"/>
      <c r="K267" s="143"/>
      <c r="L267" s="158"/>
      <c r="M267" s="162"/>
      <c r="N267" s="8">
        <f>COUNT(J268:J310)</f>
        <v>5</v>
      </c>
    </row>
    <row r="268" spans="1:14" s="8" customFormat="1" ht="9.75" hidden="1" customHeight="1">
      <c r="A268" s="55"/>
      <c r="B268" s="56"/>
      <c r="J268" s="143"/>
      <c r="K268" s="143"/>
      <c r="L268" s="158"/>
      <c r="M268" s="162"/>
      <c r="N268" s="62"/>
    </row>
    <row r="269" spans="1:14" s="8" customFormat="1" ht="96" hidden="1" customHeight="1">
      <c r="A269" s="60">
        <f>A265</f>
        <v>6</v>
      </c>
      <c r="B269" s="71">
        <v>1</v>
      </c>
      <c r="C269" s="287" t="s">
        <v>155</v>
      </c>
      <c r="D269" s="287"/>
      <c r="E269" s="287"/>
      <c r="F269" s="287"/>
      <c r="G269" s="287"/>
      <c r="H269" s="287"/>
      <c r="I269" s="61" t="s">
        <v>27</v>
      </c>
      <c r="J269" s="143"/>
      <c r="K269" s="143">
        <v>20</v>
      </c>
      <c r="L269" s="149">
        <v>0</v>
      </c>
      <c r="M269" s="162"/>
      <c r="N269" s="62">
        <v>1</v>
      </c>
    </row>
    <row r="270" spans="1:14" s="8" customFormat="1" ht="96" hidden="1" customHeight="1">
      <c r="A270" s="60">
        <f>A265</f>
        <v>6</v>
      </c>
      <c r="B270" s="71">
        <v>2</v>
      </c>
      <c r="C270" s="287" t="s">
        <v>156</v>
      </c>
      <c r="D270" s="287"/>
      <c r="E270" s="287"/>
      <c r="F270" s="287"/>
      <c r="G270" s="287"/>
      <c r="H270" s="287"/>
      <c r="I270" s="61" t="s">
        <v>27</v>
      </c>
      <c r="J270" s="143"/>
      <c r="K270" s="143">
        <v>40</v>
      </c>
      <c r="L270" s="149">
        <v>0</v>
      </c>
      <c r="M270" s="162"/>
      <c r="N270" s="62">
        <v>1</v>
      </c>
    </row>
    <row r="271" spans="1:14" s="8" customFormat="1" ht="96" hidden="1" customHeight="1">
      <c r="A271" s="60">
        <f>A265</f>
        <v>6</v>
      </c>
      <c r="B271" s="71">
        <v>3</v>
      </c>
      <c r="C271" s="287" t="s">
        <v>157</v>
      </c>
      <c r="D271" s="287"/>
      <c r="E271" s="287"/>
      <c r="F271" s="287"/>
      <c r="G271" s="287"/>
      <c r="H271" s="287"/>
      <c r="I271" s="61" t="s">
        <v>27</v>
      </c>
      <c r="J271" s="143"/>
      <c r="K271" s="143">
        <v>40</v>
      </c>
      <c r="L271" s="149">
        <v>0</v>
      </c>
      <c r="M271" s="162"/>
      <c r="N271" s="62">
        <v>1</v>
      </c>
    </row>
    <row r="272" spans="1:14" s="8" customFormat="1" ht="10.5" hidden="1" customHeight="1">
      <c r="A272" s="55"/>
      <c r="B272" s="56"/>
      <c r="C272" s="86"/>
      <c r="D272" s="86"/>
      <c r="E272" s="86"/>
      <c r="F272" s="86"/>
      <c r="G272" s="86"/>
      <c r="H272" s="86"/>
      <c r="I272" s="61"/>
      <c r="J272" s="143"/>
      <c r="K272" s="143"/>
      <c r="L272" s="149"/>
      <c r="M272" s="162"/>
      <c r="N272" s="62"/>
    </row>
    <row r="273" spans="1:14" s="38" customFormat="1" ht="26.25" hidden="1" customHeight="1">
      <c r="A273" s="49"/>
      <c r="B273" s="49"/>
      <c r="C273" s="50" t="s">
        <v>24</v>
      </c>
      <c r="D273" s="50"/>
      <c r="E273" s="51">
        <f>A265</f>
        <v>6</v>
      </c>
      <c r="F273" s="50"/>
      <c r="G273" s="50"/>
      <c r="H273" s="51"/>
      <c r="I273" s="52"/>
      <c r="J273" s="186"/>
      <c r="K273" s="186"/>
      <c r="L273" s="163">
        <v>0</v>
      </c>
      <c r="M273" s="142"/>
      <c r="N273" s="48">
        <v>1</v>
      </c>
    </row>
    <row r="274" spans="1:14" s="38" customFormat="1" ht="26.25" hidden="1" customHeight="1">
      <c r="A274" s="65"/>
      <c r="B274" s="65"/>
      <c r="C274" s="69"/>
      <c r="D274" s="69"/>
      <c r="E274" s="95"/>
      <c r="F274" s="69"/>
      <c r="G274" s="69"/>
      <c r="H274" s="95"/>
      <c r="I274" s="70"/>
      <c r="J274" s="183"/>
      <c r="K274" s="183"/>
      <c r="L274" s="149"/>
      <c r="M274" s="145"/>
      <c r="N274" s="48"/>
    </row>
    <row r="275" spans="1:14" s="38" customFormat="1" ht="18.75" hidden="1" customHeight="1">
      <c r="A275" s="283">
        <v>1</v>
      </c>
      <c r="B275" s="283"/>
      <c r="C275" s="284" t="s">
        <v>144</v>
      </c>
      <c r="D275" s="285"/>
      <c r="E275" s="285"/>
      <c r="F275" s="285"/>
      <c r="G275" s="285"/>
      <c r="H275" s="285"/>
      <c r="I275" s="285"/>
      <c r="J275" s="285"/>
      <c r="K275" s="285"/>
      <c r="L275" s="285"/>
      <c r="M275" s="168"/>
      <c r="N275" s="38">
        <v>1</v>
      </c>
    </row>
    <row r="276" spans="1:14" s="127" customFormat="1" ht="19.5" hidden="1" customHeight="1">
      <c r="A276" s="40"/>
      <c r="B276" s="41"/>
      <c r="C276" s="41"/>
      <c r="D276" s="42"/>
      <c r="E276" s="42"/>
      <c r="F276" s="42"/>
      <c r="G276" s="42"/>
      <c r="H276" s="42"/>
      <c r="I276" s="42"/>
      <c r="J276" s="193" t="s">
        <v>20</v>
      </c>
      <c r="K276" s="193" t="s">
        <v>21</v>
      </c>
      <c r="L276" s="169" t="s">
        <v>22</v>
      </c>
      <c r="M276" s="170"/>
      <c r="N276" s="127">
        <f>COUNT(J277:J636)</f>
        <v>5</v>
      </c>
    </row>
    <row r="277" spans="1:14" s="127" customFormat="1" ht="202.5" hidden="1" customHeight="1">
      <c r="A277" s="128">
        <f>A275</f>
        <v>1</v>
      </c>
      <c r="B277" s="129">
        <f>IF(N277&gt;0,B276+1,A275+0)</f>
        <v>1</v>
      </c>
      <c r="C277" s="286" t="s">
        <v>146</v>
      </c>
      <c r="D277" s="286"/>
      <c r="E277" s="286"/>
      <c r="F277" s="286"/>
      <c r="G277" s="286"/>
      <c r="H277" s="286"/>
      <c r="I277" s="70" t="s">
        <v>48</v>
      </c>
      <c r="J277" s="194">
        <v>32186</v>
      </c>
      <c r="K277" s="194">
        <v>50</v>
      </c>
      <c r="L277" s="171">
        <v>1609300</v>
      </c>
      <c r="M277" s="168"/>
      <c r="N277" s="130">
        <v>1</v>
      </c>
    </row>
    <row r="278" spans="1:14" s="127" customFormat="1" ht="237" hidden="1" customHeight="1">
      <c r="A278" s="128">
        <f>A275</f>
        <v>1</v>
      </c>
      <c r="B278" s="129">
        <f>IF(N278&gt;0,B277+1,#REF!+0)</f>
        <v>2</v>
      </c>
      <c r="C278" s="286" t="s">
        <v>145</v>
      </c>
      <c r="D278" s="286"/>
      <c r="E278" s="286"/>
      <c r="F278" s="286"/>
      <c r="G278" s="286"/>
      <c r="H278" s="286"/>
      <c r="I278" s="70" t="s">
        <v>48</v>
      </c>
      <c r="J278" s="194">
        <v>32186</v>
      </c>
      <c r="K278" s="194">
        <v>65</v>
      </c>
      <c r="L278" s="171">
        <v>2092090</v>
      </c>
      <c r="M278" s="168"/>
      <c r="N278" s="130">
        <v>1</v>
      </c>
    </row>
    <row r="279" spans="1:14" s="38" customFormat="1" ht="26.25" hidden="1" customHeight="1" thickBot="1">
      <c r="A279" s="131"/>
      <c r="B279" s="131"/>
      <c r="C279" s="50" t="s">
        <v>24</v>
      </c>
      <c r="D279" s="50"/>
      <c r="E279" s="51">
        <f>A275</f>
        <v>1</v>
      </c>
      <c r="F279" s="50"/>
      <c r="G279" s="50"/>
      <c r="H279" s="51"/>
      <c r="I279" s="132"/>
      <c r="J279" s="195"/>
      <c r="K279" s="195"/>
      <c r="L279" s="172">
        <v>3701390</v>
      </c>
      <c r="M279" s="173"/>
      <c r="N279" s="48">
        <v>1</v>
      </c>
    </row>
    <row r="280" spans="1:14" s="38" customFormat="1" ht="26.25" hidden="1" customHeight="1">
      <c r="A280" s="134"/>
      <c r="B280" s="134"/>
      <c r="C280" s="69"/>
      <c r="D280" s="69"/>
      <c r="E280" s="95"/>
      <c r="F280" s="69"/>
      <c r="G280" s="69"/>
      <c r="H280" s="95"/>
      <c r="I280" s="42"/>
      <c r="J280" s="193"/>
      <c r="K280" s="193"/>
      <c r="L280" s="171"/>
      <c r="M280" s="174"/>
      <c r="N280" s="48"/>
    </row>
    <row r="281" spans="1:14" s="38" customFormat="1" ht="18.75" hidden="1" customHeight="1">
      <c r="A281" s="283">
        <v>2</v>
      </c>
      <c r="B281" s="283"/>
      <c r="C281" s="284" t="s">
        <v>111</v>
      </c>
      <c r="D281" s="285"/>
      <c r="E281" s="285"/>
      <c r="F281" s="285"/>
      <c r="G281" s="285"/>
      <c r="H281" s="285"/>
      <c r="I281" s="285"/>
      <c r="J281" s="285"/>
      <c r="K281" s="285"/>
      <c r="L281" s="285"/>
      <c r="M281" s="168"/>
      <c r="N281" s="38">
        <v>1</v>
      </c>
    </row>
    <row r="282" spans="1:14" s="127" customFormat="1" ht="19.5" hidden="1" customHeight="1">
      <c r="A282" s="40"/>
      <c r="B282" s="41"/>
      <c r="C282" s="41"/>
      <c r="D282" s="42"/>
      <c r="E282" s="42"/>
      <c r="F282" s="42"/>
      <c r="G282" s="42"/>
      <c r="H282" s="42"/>
      <c r="I282" s="42"/>
      <c r="J282" s="193" t="s">
        <v>20</v>
      </c>
      <c r="K282" s="193" t="s">
        <v>21</v>
      </c>
      <c r="L282" s="169" t="s">
        <v>22</v>
      </c>
      <c r="M282" s="170"/>
    </row>
    <row r="283" spans="1:14" s="127" customFormat="1" ht="83.25" hidden="1" customHeight="1">
      <c r="A283" s="128">
        <f>A281</f>
        <v>2</v>
      </c>
      <c r="B283" s="129">
        <v>1</v>
      </c>
      <c r="C283" s="286" t="s">
        <v>189</v>
      </c>
      <c r="D283" s="286"/>
      <c r="E283" s="286"/>
      <c r="F283" s="286"/>
      <c r="G283" s="286"/>
      <c r="H283" s="286"/>
      <c r="I283" s="133" t="s">
        <v>31</v>
      </c>
      <c r="J283" s="194">
        <v>2</v>
      </c>
      <c r="K283" s="194">
        <v>0</v>
      </c>
      <c r="L283" s="171">
        <v>0</v>
      </c>
      <c r="M283" s="168"/>
      <c r="N283" s="130">
        <v>1</v>
      </c>
    </row>
    <row r="284" spans="1:14" s="127" customFormat="1" ht="50.25" hidden="1" customHeight="1">
      <c r="A284" s="128">
        <v>2</v>
      </c>
      <c r="B284" s="129">
        <v>2</v>
      </c>
      <c r="C284" s="286" t="s">
        <v>190</v>
      </c>
      <c r="D284" s="286"/>
      <c r="E284" s="286"/>
      <c r="F284" s="286"/>
      <c r="G284" s="286"/>
      <c r="H284" s="286"/>
      <c r="I284" s="133" t="s">
        <v>26</v>
      </c>
      <c r="J284" s="194">
        <v>3520</v>
      </c>
      <c r="K284" s="194">
        <v>50</v>
      </c>
      <c r="L284" s="171">
        <v>176000</v>
      </c>
      <c r="M284" s="168"/>
      <c r="N284" s="130">
        <v>1</v>
      </c>
    </row>
    <row r="285" spans="1:14" s="127" customFormat="1" ht="45.75" hidden="1" customHeight="1">
      <c r="A285" s="128">
        <v>2</v>
      </c>
      <c r="B285" s="129">
        <v>3</v>
      </c>
      <c r="C285" s="286" t="s">
        <v>191</v>
      </c>
      <c r="D285" s="286"/>
      <c r="E285" s="286"/>
      <c r="F285" s="286"/>
      <c r="G285" s="286"/>
      <c r="H285" s="286"/>
      <c r="I285" s="133" t="s">
        <v>26</v>
      </c>
      <c r="J285" s="194">
        <v>5.5</v>
      </c>
      <c r="K285" s="194">
        <v>150</v>
      </c>
      <c r="L285" s="171">
        <v>825</v>
      </c>
      <c r="M285" s="168"/>
      <c r="N285" s="130">
        <v>1</v>
      </c>
    </row>
    <row r="286" spans="1:14" s="127" customFormat="1" ht="131.25" hidden="1" customHeight="1">
      <c r="A286" s="128">
        <v>9</v>
      </c>
      <c r="B286" s="129">
        <v>4</v>
      </c>
      <c r="C286" s="286"/>
      <c r="D286" s="286"/>
      <c r="E286" s="286"/>
      <c r="F286" s="286"/>
      <c r="G286" s="286"/>
      <c r="H286" s="286"/>
      <c r="I286" s="133" t="s">
        <v>60</v>
      </c>
      <c r="J286" s="194"/>
      <c r="K286" s="194">
        <v>14</v>
      </c>
      <c r="L286" s="171">
        <v>0</v>
      </c>
      <c r="M286" s="168"/>
      <c r="N286" s="130">
        <v>1</v>
      </c>
    </row>
    <row r="287" spans="1:14" s="38" customFormat="1" ht="26.25" hidden="1" customHeight="1" thickBot="1">
      <c r="A287" s="49"/>
      <c r="B287" s="49"/>
      <c r="C287" s="50" t="s">
        <v>24</v>
      </c>
      <c r="D287" s="50"/>
      <c r="E287" s="51">
        <f>A281</f>
        <v>2</v>
      </c>
      <c r="F287" s="50"/>
      <c r="G287" s="50"/>
      <c r="H287" s="51"/>
      <c r="I287" s="52"/>
      <c r="J287" s="186"/>
      <c r="K287" s="186"/>
      <c r="L287" s="163">
        <v>176825</v>
      </c>
      <c r="M287" s="142"/>
      <c r="N287" s="48"/>
    </row>
    <row r="288" spans="1:14" s="38" customFormat="1" ht="26.25" hidden="1" customHeight="1">
      <c r="A288" s="65"/>
      <c r="B288" s="65"/>
      <c r="C288" s="69"/>
      <c r="D288" s="69"/>
      <c r="E288" s="95"/>
      <c r="F288" s="69"/>
      <c r="G288" s="69"/>
      <c r="H288" s="95"/>
      <c r="I288" s="70"/>
      <c r="J288" s="183"/>
      <c r="K288" s="183"/>
      <c r="L288" s="149"/>
      <c r="M288" s="145"/>
      <c r="N288" s="48"/>
    </row>
    <row r="289" spans="1:14" s="8" customFormat="1" ht="25.5" hidden="1" customHeight="1">
      <c r="A289" s="280">
        <v>9</v>
      </c>
      <c r="B289" s="280"/>
      <c r="C289" s="281" t="s">
        <v>111</v>
      </c>
      <c r="D289" s="281"/>
      <c r="E289" s="281"/>
      <c r="F289" s="281"/>
      <c r="G289" s="281"/>
      <c r="H289" s="281"/>
      <c r="I289" s="281"/>
      <c r="J289" s="281"/>
      <c r="K289" s="281"/>
      <c r="L289" s="281"/>
      <c r="M289" s="162"/>
      <c r="N289" s="8">
        <v>1</v>
      </c>
    </row>
    <row r="290" spans="1:14" s="38" customFormat="1" ht="18.75" hidden="1" customHeight="1">
      <c r="A290" s="40"/>
      <c r="B290" s="41"/>
      <c r="C290" s="41"/>
      <c r="D290" s="42"/>
      <c r="E290" s="42"/>
      <c r="F290" s="42"/>
      <c r="G290" s="42"/>
      <c r="H290" s="42"/>
      <c r="I290" s="42"/>
      <c r="J290" s="183" t="s">
        <v>20</v>
      </c>
      <c r="K290" s="183" t="s">
        <v>21</v>
      </c>
      <c r="L290" s="149" t="s">
        <v>22</v>
      </c>
      <c r="M290" s="146"/>
    </row>
    <row r="291" spans="1:14" s="8" customFormat="1" ht="10.5" hidden="1" customHeight="1">
      <c r="A291" s="55"/>
      <c r="B291" s="92"/>
      <c r="C291" s="93"/>
      <c r="D291" s="94"/>
      <c r="J291" s="143"/>
      <c r="K291" s="143"/>
      <c r="L291" s="158"/>
      <c r="M291" s="162"/>
      <c r="N291" s="8">
        <f>COUNT(J292:J315)</f>
        <v>0</v>
      </c>
    </row>
    <row r="292" spans="1:14" s="8" customFormat="1" ht="9.75" hidden="1" customHeight="1">
      <c r="A292" s="55"/>
      <c r="B292" s="56"/>
      <c r="J292" s="143"/>
      <c r="K292" s="143"/>
      <c r="L292" s="158"/>
      <c r="M292" s="162"/>
      <c r="N292" s="62"/>
    </row>
    <row r="293" spans="1:14" s="8" customFormat="1" ht="111" hidden="1" customHeight="1">
      <c r="A293" s="135">
        <f>A289</f>
        <v>9</v>
      </c>
      <c r="B293" s="71">
        <v>1</v>
      </c>
      <c r="C293" s="282" t="s">
        <v>158</v>
      </c>
      <c r="D293" s="282"/>
      <c r="E293" s="282"/>
      <c r="F293" s="282"/>
      <c r="G293" s="282"/>
      <c r="H293" s="282"/>
      <c r="I293" s="61"/>
      <c r="J293" s="143"/>
      <c r="K293" s="143"/>
      <c r="L293" s="158"/>
      <c r="M293" s="162"/>
      <c r="N293" s="62">
        <v>1</v>
      </c>
    </row>
    <row r="294" spans="1:14" s="8" customFormat="1" ht="12.75" hidden="1" customHeight="1">
      <c r="A294" s="136"/>
      <c r="B294" s="56"/>
      <c r="C294" s="86"/>
      <c r="D294" s="86"/>
      <c r="E294" s="86"/>
      <c r="F294" s="86"/>
      <c r="G294" s="86"/>
      <c r="H294" s="86"/>
      <c r="I294" s="61" t="s">
        <v>31</v>
      </c>
      <c r="J294" s="143"/>
      <c r="K294" s="143">
        <v>50</v>
      </c>
      <c r="L294" s="149">
        <v>0</v>
      </c>
      <c r="M294" s="162"/>
      <c r="N294" s="62">
        <f>IF(J294="",0,1)</f>
        <v>0</v>
      </c>
    </row>
    <row r="295" spans="1:14" s="8" customFormat="1" ht="82.5" hidden="1" customHeight="1">
      <c r="A295" s="135">
        <f>A289</f>
        <v>9</v>
      </c>
      <c r="B295" s="71">
        <v>2</v>
      </c>
      <c r="C295" s="282" t="s">
        <v>170</v>
      </c>
      <c r="D295" s="282"/>
      <c r="E295" s="282"/>
      <c r="F295" s="282"/>
      <c r="G295" s="282"/>
      <c r="H295" s="282"/>
      <c r="I295" s="61"/>
      <c r="J295" s="143"/>
      <c r="K295" s="143"/>
      <c r="L295" s="158"/>
      <c r="M295" s="162"/>
      <c r="N295" s="62">
        <v>1</v>
      </c>
    </row>
    <row r="296" spans="1:14" s="8" customFormat="1" ht="21.75" hidden="1" customHeight="1">
      <c r="A296" s="136"/>
      <c r="B296" s="56"/>
      <c r="C296" s="86"/>
      <c r="D296" s="86"/>
      <c r="E296" s="86"/>
      <c r="F296" s="86"/>
      <c r="G296" s="86"/>
      <c r="H296" s="86"/>
      <c r="I296" s="87" t="s">
        <v>23</v>
      </c>
      <c r="J296" s="143"/>
      <c r="K296" s="143">
        <v>5000</v>
      </c>
      <c r="L296" s="149">
        <v>0</v>
      </c>
      <c r="M296" s="162"/>
      <c r="N296" s="62">
        <f>IF(J296="",0,1)</f>
        <v>0</v>
      </c>
    </row>
    <row r="297" spans="1:14" s="8" customFormat="1" ht="120" hidden="1" customHeight="1">
      <c r="A297" s="135">
        <f>A289</f>
        <v>9</v>
      </c>
      <c r="B297" s="71">
        <f>IF(N297&gt;0,B295+1,A294+0)</f>
        <v>3</v>
      </c>
      <c r="C297" s="282" t="s">
        <v>112</v>
      </c>
      <c r="D297" s="282"/>
      <c r="E297" s="282"/>
      <c r="F297" s="282"/>
      <c r="G297" s="282"/>
      <c r="H297" s="282"/>
      <c r="I297" s="61"/>
      <c r="J297" s="143"/>
      <c r="K297" s="143"/>
      <c r="L297" s="158"/>
      <c r="M297" s="162"/>
      <c r="N297" s="62">
        <v>1</v>
      </c>
    </row>
    <row r="298" spans="1:14" s="8" customFormat="1" ht="18.75" hidden="1" customHeight="1">
      <c r="A298" s="55"/>
      <c r="B298" s="56"/>
      <c r="C298" s="86"/>
      <c r="D298" s="86"/>
      <c r="E298" s="86"/>
      <c r="F298" s="86"/>
      <c r="G298" s="86"/>
      <c r="H298" s="86"/>
      <c r="I298" s="87" t="s">
        <v>23</v>
      </c>
      <c r="J298" s="143"/>
      <c r="K298" s="143">
        <v>5000</v>
      </c>
      <c r="L298" s="149">
        <v>0</v>
      </c>
      <c r="M298" s="162"/>
      <c r="N298" s="62">
        <f>IF(J298="",0,1)</f>
        <v>0</v>
      </c>
    </row>
    <row r="299" spans="1:14" s="8" customFormat="1" ht="10.5" hidden="1" customHeight="1">
      <c r="A299" s="55"/>
      <c r="B299" s="56"/>
      <c r="C299" s="86"/>
      <c r="D299" s="86"/>
      <c r="E299" s="86"/>
      <c r="F299" s="86"/>
      <c r="G299" s="86"/>
      <c r="H299" s="86"/>
      <c r="I299" s="61"/>
      <c r="J299" s="143"/>
      <c r="K299" s="143"/>
      <c r="L299" s="149"/>
      <c r="M299" s="162"/>
      <c r="N299" s="62"/>
    </row>
    <row r="300" spans="1:14" s="38" customFormat="1" ht="26.25" hidden="1" customHeight="1">
      <c r="A300" s="49"/>
      <c r="B300" s="49"/>
      <c r="C300" s="50" t="s">
        <v>24</v>
      </c>
      <c r="D300" s="50"/>
      <c r="E300" s="51">
        <f>A289</f>
        <v>9</v>
      </c>
      <c r="F300" s="50"/>
      <c r="G300" s="50"/>
      <c r="H300" s="51"/>
      <c r="I300" s="52"/>
      <c r="J300" s="186"/>
      <c r="K300" s="186"/>
      <c r="L300" s="163">
        <v>0</v>
      </c>
      <c r="M300" s="142"/>
      <c r="N300" s="48"/>
    </row>
    <row r="301" spans="1:14" s="38" customFormat="1" ht="26.25" hidden="1" customHeight="1">
      <c r="A301" s="65"/>
      <c r="B301" s="65"/>
      <c r="C301" s="66"/>
      <c r="D301" s="66"/>
      <c r="E301" s="66"/>
      <c r="F301" s="66"/>
      <c r="G301" s="66"/>
      <c r="H301" s="66"/>
      <c r="I301" s="42"/>
      <c r="J301" s="183"/>
      <c r="K301" s="183"/>
      <c r="L301" s="149"/>
      <c r="M301" s="145"/>
      <c r="N301" s="48"/>
    </row>
    <row r="302" spans="1:14" s="100" customFormat="1" ht="20" hidden="1">
      <c r="A302" s="96"/>
      <c r="B302" s="45"/>
      <c r="C302" s="97" t="s">
        <v>193</v>
      </c>
      <c r="D302" s="98"/>
      <c r="E302" s="98"/>
      <c r="F302" s="98"/>
      <c r="G302" s="98"/>
      <c r="H302" s="98"/>
      <c r="I302" s="85"/>
      <c r="J302" s="196"/>
      <c r="K302" s="196"/>
      <c r="L302" s="165"/>
      <c r="M302" s="147"/>
      <c r="N302" s="99"/>
    </row>
    <row r="303" spans="1:14" s="101" customFormat="1" ht="10.5" hidden="1" customHeight="1">
      <c r="A303" s="96"/>
      <c r="B303" s="45"/>
      <c r="C303" s="97"/>
      <c r="D303" s="98"/>
      <c r="E303" s="98"/>
      <c r="F303" s="98"/>
      <c r="G303" s="98"/>
      <c r="H303" s="98"/>
      <c r="I303" s="99"/>
      <c r="J303" s="196"/>
      <c r="K303" s="197"/>
      <c r="L303" s="149"/>
      <c r="M303" s="147"/>
      <c r="N303" s="101">
        <v>1</v>
      </c>
    </row>
    <row r="304" spans="1:14" s="101" customFormat="1" ht="3.75" hidden="1" customHeight="1">
      <c r="A304" s="96"/>
      <c r="B304" s="45"/>
      <c r="C304" s="98"/>
      <c r="D304" s="98"/>
      <c r="E304" s="98"/>
      <c r="F304" s="98"/>
      <c r="G304" s="98"/>
      <c r="H304" s="98"/>
      <c r="I304" s="99"/>
      <c r="J304" s="196"/>
      <c r="K304" s="197"/>
      <c r="L304" s="149"/>
      <c r="M304" s="147"/>
      <c r="N304" s="101">
        <v>1</v>
      </c>
    </row>
    <row r="305" spans="1:14" s="38" customFormat="1" ht="20.149999999999999" hidden="1" customHeight="1">
      <c r="A305" s="102"/>
      <c r="B305" s="103">
        <f>IF(N305&gt;0,1,0)</f>
        <v>1</v>
      </c>
      <c r="C305" s="278" t="str">
        <f>C62</f>
        <v>GEODETSKI RADOVI</v>
      </c>
      <c r="D305" s="278"/>
      <c r="E305" s="278"/>
      <c r="F305" s="278"/>
      <c r="G305" s="278"/>
      <c r="H305" s="278"/>
      <c r="I305" s="104"/>
      <c r="J305" s="198"/>
      <c r="K305" s="274">
        <v>0</v>
      </c>
      <c r="L305" s="274"/>
      <c r="M305" s="146"/>
      <c r="N305" s="38">
        <v>1</v>
      </c>
    </row>
    <row r="306" spans="1:14" s="38" customFormat="1" ht="20.149999999999999" hidden="1" customHeight="1">
      <c r="A306" s="102"/>
      <c r="B306" s="102"/>
      <c r="C306" s="105"/>
      <c r="D306" s="106"/>
      <c r="E306" s="107"/>
      <c r="F306" s="107"/>
      <c r="G306" s="107"/>
      <c r="H306" s="107"/>
      <c r="I306" s="108"/>
      <c r="J306" s="199"/>
      <c r="K306" s="200"/>
      <c r="L306" s="175"/>
      <c r="M306" s="145"/>
      <c r="N306" s="38">
        <v>1</v>
      </c>
    </row>
    <row r="307" spans="1:14" s="38" customFormat="1" ht="20.149999999999999" hidden="1" customHeight="1">
      <c r="A307" s="102"/>
      <c r="B307" s="103">
        <f>IF(N307&gt;0,B305+1,0)</f>
        <v>2</v>
      </c>
      <c r="C307" s="278" t="str">
        <f>C68</f>
        <v>PRIPREMNI RADOVI, DEMONTAŽE I RUŠENJA</v>
      </c>
      <c r="D307" s="278"/>
      <c r="E307" s="278"/>
      <c r="F307" s="278"/>
      <c r="G307" s="278"/>
      <c r="H307" s="278"/>
      <c r="I307" s="279"/>
      <c r="J307" s="279"/>
      <c r="K307" s="274">
        <v>0</v>
      </c>
      <c r="L307" s="274"/>
      <c r="M307" s="146"/>
      <c r="N307" s="38">
        <v>1</v>
      </c>
    </row>
    <row r="308" spans="1:14" s="38" customFormat="1" ht="20.149999999999999" hidden="1" customHeight="1">
      <c r="A308" s="102"/>
      <c r="B308" s="102"/>
      <c r="C308" s="105"/>
      <c r="D308" s="106"/>
      <c r="E308" s="107"/>
      <c r="F308" s="107"/>
      <c r="G308" s="107"/>
      <c r="H308" s="107"/>
      <c r="I308" s="108"/>
      <c r="J308" s="199"/>
      <c r="K308" s="200"/>
      <c r="L308" s="175"/>
      <c r="M308" s="145"/>
      <c r="N308" s="38">
        <v>1</v>
      </c>
    </row>
    <row r="309" spans="1:14" s="99" customFormat="1" ht="20.149999999999999" hidden="1" customHeight="1">
      <c r="A309" s="109"/>
      <c r="B309" s="46">
        <f>IF(N309&gt;0,B307+1,#REF!+0)</f>
        <v>3</v>
      </c>
      <c r="C309" s="110" t="str">
        <f>C84</f>
        <v>ZEMLJANI RADOVI</v>
      </c>
      <c r="D309" s="106"/>
      <c r="E309" s="106"/>
      <c r="F309" s="106"/>
      <c r="G309" s="106"/>
      <c r="H309" s="106"/>
      <c r="I309" s="111"/>
      <c r="J309" s="201"/>
      <c r="K309" s="274">
        <v>0</v>
      </c>
      <c r="L309" s="274"/>
      <c r="M309" s="147"/>
      <c r="N309" s="112">
        <v>1</v>
      </c>
    </row>
    <row r="310" spans="1:14" s="99" customFormat="1" ht="20.149999999999999" hidden="1" customHeight="1">
      <c r="A310" s="109"/>
      <c r="B310" s="113"/>
      <c r="C310" s="106"/>
      <c r="D310" s="106"/>
      <c r="E310" s="106"/>
      <c r="F310" s="106"/>
      <c r="G310" s="106"/>
      <c r="H310" s="106"/>
      <c r="I310" s="114"/>
      <c r="J310" s="202"/>
      <c r="K310" s="200"/>
      <c r="L310" s="176"/>
      <c r="M310" s="147"/>
      <c r="N310" s="45">
        <v>1</v>
      </c>
    </row>
    <row r="311" spans="1:14" s="99" customFormat="1" ht="20.149999999999999" hidden="1" customHeight="1">
      <c r="A311" s="109"/>
      <c r="B311" s="46">
        <f>IF(N311&gt;0,B309+1,#REF!+0)</f>
        <v>4</v>
      </c>
      <c r="C311" s="110" t="str">
        <f>C118</f>
        <v>BETONSKI RADOVI</v>
      </c>
      <c r="D311" s="106"/>
      <c r="E311" s="106"/>
      <c r="F311" s="106"/>
      <c r="G311" s="106"/>
      <c r="H311" s="106"/>
      <c r="I311" s="111"/>
      <c r="J311" s="201"/>
      <c r="K311" s="274">
        <v>0</v>
      </c>
      <c r="L311" s="274"/>
      <c r="M311" s="147"/>
      <c r="N311" s="112">
        <v>1</v>
      </c>
    </row>
    <row r="312" spans="1:14" s="99" customFormat="1" ht="20.149999999999999" hidden="1" customHeight="1">
      <c r="A312" s="109"/>
      <c r="B312" s="115"/>
      <c r="C312" s="106"/>
      <c r="D312" s="106"/>
      <c r="E312" s="106"/>
      <c r="F312" s="106"/>
      <c r="G312" s="106"/>
      <c r="H312" s="106"/>
      <c r="I312" s="114"/>
      <c r="J312" s="202"/>
      <c r="K312" s="200"/>
      <c r="L312" s="176"/>
      <c r="M312" s="147"/>
      <c r="N312" s="45">
        <v>1</v>
      </c>
    </row>
    <row r="313" spans="1:14" s="99" customFormat="1" ht="20.149999999999999" hidden="1" customHeight="1">
      <c r="A313" s="109"/>
      <c r="B313" s="46">
        <f>IF(N313&gt;0,B311+1,B301+0)</f>
        <v>5</v>
      </c>
      <c r="C313" s="110" t="str">
        <f>C171</f>
        <v>ARMIRAČKI RADOVI</v>
      </c>
      <c r="D313" s="106"/>
      <c r="E313" s="106"/>
      <c r="F313" s="106"/>
      <c r="G313" s="106"/>
      <c r="H313" s="106"/>
      <c r="I313" s="111"/>
      <c r="J313" s="201"/>
      <c r="K313" s="274">
        <v>0</v>
      </c>
      <c r="L313" s="274"/>
      <c r="M313" s="147"/>
      <c r="N313" s="112">
        <v>1</v>
      </c>
    </row>
    <row r="314" spans="1:14" s="99" customFormat="1" ht="20.149999999999999" hidden="1" customHeight="1">
      <c r="A314" s="109"/>
      <c r="B314" s="115"/>
      <c r="C314" s="106"/>
      <c r="D314" s="106"/>
      <c r="E314" s="106"/>
      <c r="F314" s="106"/>
      <c r="G314" s="106"/>
      <c r="H314" s="106"/>
      <c r="I314" s="114"/>
      <c r="J314" s="202"/>
      <c r="K314" s="200"/>
      <c r="L314" s="176"/>
      <c r="M314" s="147"/>
      <c r="N314" s="45">
        <v>1</v>
      </c>
    </row>
    <row r="315" spans="1:14" s="99" customFormat="1" ht="20.149999999999999" hidden="1" customHeight="1">
      <c r="A315" s="109"/>
      <c r="B315" s="46">
        <f>IF(N315&gt;0,B313+1,B263+0)</f>
        <v>6</v>
      </c>
      <c r="C315" s="110" t="str">
        <f>C179</f>
        <v>INSTALATERSKI RADOVI</v>
      </c>
      <c r="D315" s="106"/>
      <c r="E315" s="106"/>
      <c r="F315" s="106"/>
      <c r="G315" s="106"/>
      <c r="H315" s="106"/>
      <c r="I315" s="111"/>
      <c r="J315" s="201"/>
      <c r="K315" s="274">
        <v>0</v>
      </c>
      <c r="L315" s="274"/>
      <c r="M315" s="147"/>
      <c r="N315" s="45">
        <v>1</v>
      </c>
    </row>
    <row r="316" spans="1:14" s="99" customFormat="1" ht="20.149999999999999" hidden="1" customHeight="1">
      <c r="A316" s="109"/>
      <c r="B316" s="102"/>
      <c r="C316" s="106"/>
      <c r="D316" s="106"/>
      <c r="E316" s="106"/>
      <c r="F316" s="106"/>
      <c r="G316" s="106"/>
      <c r="H316" s="106"/>
      <c r="I316" s="114"/>
      <c r="J316" s="202"/>
      <c r="K316" s="274"/>
      <c r="L316" s="274"/>
      <c r="M316" s="147"/>
      <c r="N316" s="45">
        <v>1</v>
      </c>
    </row>
    <row r="317" spans="1:14" s="99" customFormat="1" ht="20.149999999999999" hidden="1" customHeight="1">
      <c r="A317" s="109"/>
      <c r="B317" s="46">
        <f>IF(N317&gt;0,B315+1,B302+0)</f>
        <v>7</v>
      </c>
      <c r="C317" s="110" t="str">
        <f>C257</f>
        <v>ZIDARSKI RADOVI</v>
      </c>
      <c r="D317" s="106"/>
      <c r="E317" s="106"/>
      <c r="F317" s="106"/>
      <c r="G317" s="106"/>
      <c r="H317" s="106"/>
      <c r="I317" s="111"/>
      <c r="J317" s="201"/>
      <c r="K317" s="274">
        <v>0</v>
      </c>
      <c r="L317" s="274"/>
      <c r="M317" s="147"/>
      <c r="N317" s="45">
        <v>1</v>
      </c>
    </row>
    <row r="318" spans="1:14" s="99" customFormat="1" ht="20.149999999999999" hidden="1" customHeight="1">
      <c r="A318" s="109"/>
      <c r="B318" s="102"/>
      <c r="C318" s="106"/>
      <c r="D318" s="106"/>
      <c r="E318" s="106"/>
      <c r="F318" s="106"/>
      <c r="G318" s="106"/>
      <c r="H318" s="106"/>
      <c r="I318" s="114"/>
      <c r="J318" s="202"/>
      <c r="K318" s="200"/>
      <c r="L318" s="176"/>
      <c r="M318" s="147"/>
      <c r="N318" s="45">
        <v>1</v>
      </c>
    </row>
    <row r="319" spans="1:14" s="38" customFormat="1" ht="20.149999999999999" hidden="1" customHeight="1">
      <c r="A319" s="102"/>
      <c r="B319" s="46">
        <f>IF(N319&gt;0,B315+1,B304+0)</f>
        <v>7</v>
      </c>
      <c r="C319" s="105" t="str">
        <f>C265</f>
        <v>IZOLATERSKI RADOVI</v>
      </c>
      <c r="D319" s="106"/>
      <c r="E319" s="107"/>
      <c r="F319" s="107"/>
      <c r="G319" s="107"/>
      <c r="H319" s="107"/>
      <c r="I319" s="116"/>
      <c r="J319" s="203"/>
      <c r="K319" s="274">
        <v>0</v>
      </c>
      <c r="L319" s="274"/>
      <c r="M319" s="145"/>
      <c r="N319" s="38">
        <v>1</v>
      </c>
    </row>
    <row r="320" spans="1:14" s="38" customFormat="1" ht="20.149999999999999" hidden="1" customHeight="1">
      <c r="A320" s="102"/>
      <c r="B320" s="115"/>
      <c r="C320" s="105"/>
      <c r="D320" s="106"/>
      <c r="E320" s="107"/>
      <c r="F320" s="107"/>
      <c r="G320" s="107"/>
      <c r="H320" s="107"/>
      <c r="I320" s="116"/>
      <c r="J320" s="203"/>
      <c r="K320" s="200"/>
      <c r="L320" s="176"/>
      <c r="M320" s="145"/>
      <c r="N320" s="38">
        <v>1</v>
      </c>
    </row>
    <row r="321" spans="1:14" s="38" customFormat="1" ht="20.149999999999999" hidden="1" customHeight="1">
      <c r="A321" s="102"/>
      <c r="B321" s="103">
        <v>1</v>
      </c>
      <c r="C321" s="105" t="str">
        <f>C275</f>
        <v>ASFALTERSKI RADOVI</v>
      </c>
      <c r="D321" s="106"/>
      <c r="E321" s="107"/>
      <c r="F321" s="107"/>
      <c r="G321" s="107"/>
      <c r="H321" s="107"/>
      <c r="I321" s="108"/>
      <c r="J321" s="199"/>
      <c r="K321" s="274">
        <v>3701390</v>
      </c>
      <c r="L321" s="274"/>
      <c r="M321" s="145"/>
      <c r="N321" s="38">
        <v>1</v>
      </c>
    </row>
    <row r="322" spans="1:14" s="38" customFormat="1" ht="20.149999999999999" hidden="1" customHeight="1">
      <c r="A322" s="102"/>
      <c r="B322" s="115"/>
      <c r="C322" s="105"/>
      <c r="D322" s="106"/>
      <c r="E322" s="107"/>
      <c r="F322" s="107"/>
      <c r="G322" s="107"/>
      <c r="H322" s="107"/>
      <c r="I322" s="116"/>
      <c r="J322" s="203"/>
      <c r="K322" s="200"/>
      <c r="L322" s="176"/>
      <c r="M322" s="145"/>
      <c r="N322" s="38">
        <v>1</v>
      </c>
    </row>
    <row r="323" spans="1:14" s="38" customFormat="1" ht="20.149999999999999" hidden="1" customHeight="1">
      <c r="A323" s="102"/>
      <c r="B323" s="141">
        <v>2</v>
      </c>
      <c r="C323" s="105" t="str">
        <f>C281</f>
        <v>OSTALI RADOVI</v>
      </c>
      <c r="D323" s="106"/>
      <c r="E323" s="107"/>
      <c r="F323" s="107"/>
      <c r="G323" s="107"/>
      <c r="H323" s="107"/>
      <c r="I323" s="116"/>
      <c r="J323" s="203"/>
      <c r="K323" s="274">
        <v>176825</v>
      </c>
      <c r="L323" s="274"/>
      <c r="M323" s="145"/>
      <c r="N323" s="38">
        <v>1</v>
      </c>
    </row>
    <row r="324" spans="1:14" s="38" customFormat="1" ht="20.149999999999999" hidden="1" customHeight="1">
      <c r="A324" s="102"/>
      <c r="B324" s="140"/>
      <c r="C324" s="105"/>
      <c r="D324" s="106"/>
      <c r="E324" s="107"/>
      <c r="F324" s="107"/>
      <c r="G324" s="107"/>
      <c r="H324" s="107"/>
      <c r="I324" s="116"/>
      <c r="J324" s="203"/>
      <c r="K324" s="200"/>
      <c r="L324" s="176"/>
      <c r="M324" s="145"/>
      <c r="N324" s="38">
        <v>1</v>
      </c>
    </row>
    <row r="325" spans="1:14" s="38" customFormat="1" ht="20.149999999999999" hidden="1" customHeight="1">
      <c r="A325" s="102"/>
      <c r="B325" s="103">
        <f>IF(N325&gt;0,B323+1,B306+0)</f>
        <v>3</v>
      </c>
      <c r="C325" s="105" t="str">
        <f>C289</f>
        <v>OSTALI RADOVI</v>
      </c>
      <c r="D325" s="106"/>
      <c r="E325" s="107"/>
      <c r="F325" s="107"/>
      <c r="G325" s="107"/>
      <c r="H325" s="107"/>
      <c r="I325" s="116"/>
      <c r="J325" s="203"/>
      <c r="K325" s="274">
        <v>0</v>
      </c>
      <c r="L325" s="274"/>
      <c r="M325" s="145"/>
      <c r="N325" s="38">
        <v>1</v>
      </c>
    </row>
    <row r="326" spans="1:14" s="121" customFormat="1" ht="20.149999999999999" hidden="1" customHeight="1" thickBot="1">
      <c r="A326" s="117"/>
      <c r="B326" s="118"/>
      <c r="C326" s="119"/>
      <c r="D326" s="119"/>
      <c r="E326" s="119"/>
      <c r="F326" s="119"/>
      <c r="G326" s="119"/>
      <c r="H326" s="119"/>
      <c r="I326" s="120"/>
      <c r="J326" s="204"/>
      <c r="K326" s="205"/>
      <c r="L326" s="165"/>
      <c r="M326" s="148"/>
      <c r="N326" s="112">
        <v>1</v>
      </c>
    </row>
    <row r="327" spans="1:14" s="123" customFormat="1" ht="18.75" hidden="1" customHeight="1" thickTop="1" thickBot="1">
      <c r="A327" s="117"/>
      <c r="B327" s="118"/>
      <c r="C327" s="275" t="s">
        <v>194</v>
      </c>
      <c r="D327" s="275"/>
      <c r="E327" s="275"/>
      <c r="F327" s="275"/>
      <c r="G327" s="275"/>
      <c r="H327" s="275"/>
      <c r="I327" s="276"/>
      <c r="J327" s="276"/>
      <c r="K327" s="277">
        <v>3878215</v>
      </c>
      <c r="L327" s="277"/>
      <c r="M327" s="148"/>
      <c r="N327" s="122"/>
    </row>
    <row r="328" spans="1:14" hidden="1">
      <c r="A328" s="124"/>
      <c r="B328" s="124"/>
      <c r="C328" s="124"/>
      <c r="D328" s="124"/>
      <c r="E328" s="124"/>
      <c r="F328" s="124"/>
      <c r="G328" s="124"/>
      <c r="H328" s="124"/>
      <c r="I328" s="124"/>
      <c r="J328" s="144"/>
      <c r="K328" s="144"/>
      <c r="L328" s="149"/>
      <c r="M328" s="177"/>
    </row>
    <row r="329" spans="1:14" s="38" customFormat="1" ht="26.25" hidden="1" customHeight="1">
      <c r="A329" s="65"/>
      <c r="B329" s="65"/>
      <c r="C329" s="66"/>
      <c r="D329" s="66"/>
      <c r="E329" s="66"/>
      <c r="F329" s="66"/>
      <c r="G329" s="66"/>
      <c r="H329" s="66"/>
      <c r="I329" s="42"/>
      <c r="J329" s="183"/>
      <c r="K329" s="183"/>
      <c r="L329" s="149"/>
      <c r="M329" s="145"/>
      <c r="N329" s="48"/>
    </row>
    <row r="330" spans="1:14" s="100" customFormat="1" ht="20" hidden="1">
      <c r="A330" s="96"/>
      <c r="B330" s="45"/>
      <c r="C330" s="97" t="s">
        <v>195</v>
      </c>
      <c r="D330" s="98"/>
      <c r="E330" s="98"/>
      <c r="F330" s="98"/>
      <c r="G330" s="98"/>
      <c r="H330" s="98"/>
      <c r="I330" s="85"/>
      <c r="J330" s="196"/>
      <c r="K330" s="196"/>
      <c r="L330" s="165"/>
      <c r="M330" s="147"/>
      <c r="N330" s="99"/>
    </row>
    <row r="331" spans="1:14" s="101" customFormat="1" ht="10.5" hidden="1" customHeight="1">
      <c r="A331" s="96"/>
      <c r="B331" s="45"/>
      <c r="C331" s="97"/>
      <c r="D331" s="98"/>
      <c r="E331" s="98"/>
      <c r="F331" s="98"/>
      <c r="G331" s="98"/>
      <c r="H331" s="98"/>
      <c r="I331" s="99"/>
      <c r="J331" s="196"/>
      <c r="K331" s="197"/>
      <c r="L331" s="149"/>
      <c r="M331" s="147"/>
      <c r="N331" s="101">
        <v>1</v>
      </c>
    </row>
    <row r="332" spans="1:14" s="101" customFormat="1" ht="3.75" hidden="1" customHeight="1">
      <c r="A332" s="96"/>
      <c r="B332" s="45"/>
      <c r="C332" s="98"/>
      <c r="D332" s="98"/>
      <c r="E332" s="98"/>
      <c r="F332" s="98"/>
      <c r="G332" s="98"/>
      <c r="H332" s="98"/>
      <c r="I332" s="99"/>
      <c r="J332" s="196"/>
      <c r="K332" s="197"/>
      <c r="L332" s="149"/>
      <c r="M332" s="147"/>
      <c r="N332" s="101">
        <v>1</v>
      </c>
    </row>
    <row r="333" spans="1:14" s="38" customFormat="1" ht="20.149999999999999" hidden="1" customHeight="1">
      <c r="A333" s="102"/>
      <c r="B333" s="103">
        <f>IF(N333&gt;0,1,0)</f>
        <v>1</v>
      </c>
      <c r="C333" s="278" t="str">
        <f>C90</f>
        <v>Izrada nosivog sloja na cestama od kamenitog materijala granulacije  (tucanik)  0 - 16 mm uz zbijanje. Debljina u zbijenom stanju je 50 cm.  Zbijenost na vrhu ne smije biti manja od Ms min. 80 MN/m2. Stavka podrazumjeva nabavu, dobavu i ugradnju materijala, nasipavanje, razastiranje, planiranje materijala prema nagibima iz projekta  te sav potreban rad i sredstva za rad. Obračun po m3 stvarno ugrađenog  materijala u zbijenom stanju.</v>
      </c>
      <c r="D333" s="278"/>
      <c r="E333" s="278"/>
      <c r="F333" s="278"/>
      <c r="G333" s="278"/>
      <c r="H333" s="278"/>
      <c r="I333" s="104"/>
      <c r="J333" s="198"/>
      <c r="K333" s="274">
        <v>0</v>
      </c>
      <c r="L333" s="274"/>
      <c r="M333" s="146"/>
      <c r="N333" s="38">
        <v>1</v>
      </c>
    </row>
    <row r="334" spans="1:14" s="38" customFormat="1" ht="20.149999999999999" hidden="1" customHeight="1">
      <c r="A334" s="102"/>
      <c r="B334" s="102"/>
      <c r="C334" s="105"/>
      <c r="D334" s="106"/>
      <c r="E334" s="107"/>
      <c r="F334" s="107"/>
      <c r="G334" s="107"/>
      <c r="H334" s="107"/>
      <c r="I334" s="108"/>
      <c r="J334" s="199"/>
      <c r="K334" s="200"/>
      <c r="L334" s="175"/>
      <c r="M334" s="145"/>
      <c r="N334" s="38">
        <v>1</v>
      </c>
    </row>
    <row r="335" spans="1:14" s="38" customFormat="1" ht="20.149999999999999" hidden="1" customHeight="1">
      <c r="A335" s="102"/>
      <c r="B335" s="103">
        <f>IF(N335&gt;0,B333+1,0)</f>
        <v>2</v>
      </c>
      <c r="C335" s="278" t="str">
        <f>C96</f>
        <v>b) dubine100 cm, širine 50 cm, za vodovod</v>
      </c>
      <c r="D335" s="278"/>
      <c r="E335" s="278"/>
      <c r="F335" s="278"/>
      <c r="G335" s="278"/>
      <c r="H335" s="278"/>
      <c r="I335" s="279"/>
      <c r="J335" s="279"/>
      <c r="K335" s="274">
        <v>0</v>
      </c>
      <c r="L335" s="274"/>
      <c r="M335" s="146"/>
      <c r="N335" s="38">
        <v>1</v>
      </c>
    </row>
    <row r="336" spans="1:14" s="38" customFormat="1" ht="20.149999999999999" hidden="1" customHeight="1">
      <c r="A336" s="102"/>
      <c r="B336" s="102"/>
      <c r="C336" s="105"/>
      <c r="D336" s="106"/>
      <c r="E336" s="107"/>
      <c r="F336" s="107"/>
      <c r="G336" s="107"/>
      <c r="H336" s="107"/>
      <c r="I336" s="108"/>
      <c r="J336" s="199"/>
      <c r="K336" s="200"/>
      <c r="L336" s="175"/>
      <c r="M336" s="145"/>
      <c r="N336" s="38">
        <v>1</v>
      </c>
    </row>
    <row r="337" spans="1:14" s="99" customFormat="1" ht="20.149999999999999" hidden="1" customHeight="1">
      <c r="A337" s="109"/>
      <c r="B337" s="46">
        <f>IF(N337&gt;0,B335+1,#REF!+0)</f>
        <v>3</v>
      </c>
      <c r="C337" s="110" t="str">
        <f>C112</f>
        <v>Zatrpavanje drenažnog jarka kamenom (veličina zrna -32-64 mm), bez organskih primjesa do 20 cm ispod uređene razine terena . Stavka podrazumjeva zatrpavanje uz nabijanje u slojevima od 30 cm, u cijenu uključena nabava, dobava i ugradnja, te sav rad i sredstva za rad.</v>
      </c>
      <c r="D337" s="106"/>
      <c r="E337" s="106"/>
      <c r="F337" s="106"/>
      <c r="G337" s="106"/>
      <c r="H337" s="106"/>
      <c r="I337" s="111"/>
      <c r="J337" s="201"/>
      <c r="K337" s="274">
        <v>0</v>
      </c>
      <c r="L337" s="274"/>
      <c r="M337" s="147"/>
      <c r="N337" s="112">
        <v>1</v>
      </c>
    </row>
    <row r="338" spans="1:14" s="99" customFormat="1" ht="20.149999999999999" hidden="1" customHeight="1">
      <c r="A338" s="109"/>
      <c r="B338" s="113"/>
      <c r="C338" s="106"/>
      <c r="D338" s="106"/>
      <c r="E338" s="106"/>
      <c r="F338" s="106"/>
      <c r="G338" s="106"/>
      <c r="H338" s="106"/>
      <c r="I338" s="114"/>
      <c r="J338" s="202"/>
      <c r="K338" s="200"/>
      <c r="L338" s="176"/>
      <c r="M338" s="147"/>
      <c r="N338" s="45">
        <v>1</v>
      </c>
    </row>
    <row r="339" spans="1:14" s="99" customFormat="1" ht="20.149999999999999" hidden="1" customHeight="1">
      <c r="A339" s="109"/>
      <c r="B339" s="46">
        <f>IF(N339&gt;0,B337+1,#REF!+0)</f>
        <v>4</v>
      </c>
      <c r="C339" s="110" t="str">
        <f>C146</f>
        <v>a/ beton C 25/30</v>
      </c>
      <c r="D339" s="106"/>
      <c r="E339" s="106"/>
      <c r="F339" s="106"/>
      <c r="G339" s="106"/>
      <c r="H339" s="106"/>
      <c r="I339" s="111"/>
      <c r="J339" s="201"/>
      <c r="K339" s="274">
        <v>0</v>
      </c>
      <c r="L339" s="274"/>
      <c r="M339" s="147"/>
      <c r="N339" s="112">
        <v>1</v>
      </c>
    </row>
    <row r="340" spans="1:14" s="99" customFormat="1" ht="20.149999999999999" hidden="1" customHeight="1">
      <c r="A340" s="109"/>
      <c r="B340" s="115"/>
      <c r="C340" s="106"/>
      <c r="D340" s="106"/>
      <c r="E340" s="106"/>
      <c r="F340" s="106"/>
      <c r="G340" s="106"/>
      <c r="H340" s="106"/>
      <c r="I340" s="114"/>
      <c r="J340" s="202"/>
      <c r="K340" s="200"/>
      <c r="L340" s="176"/>
      <c r="M340" s="147"/>
      <c r="N340" s="45">
        <v>1</v>
      </c>
    </row>
    <row r="341" spans="1:14" s="99" customFormat="1" ht="20.149999999999999" hidden="1" customHeight="1">
      <c r="A341" s="109"/>
      <c r="B341" s="46">
        <f>IF(N341&gt;0,B339+1,B329+0)</f>
        <v>5</v>
      </c>
      <c r="C341" s="110" t="str">
        <f>C199</f>
        <v>Polaganje cijevi i fazonskih komada iz PVC, u podu ili u zidu. Stavka podrazumjeva nabavu, dobavu cijevi i fazonskih komada, ugradnju , brtvljenje spojeva,  te sav potreban rad i sredstva za rad.</v>
      </c>
      <c r="D341" s="106"/>
      <c r="E341" s="106"/>
      <c r="F341" s="106"/>
      <c r="G341" s="106"/>
      <c r="H341" s="106"/>
      <c r="I341" s="111"/>
      <c r="J341" s="201"/>
      <c r="K341" s="274">
        <v>0</v>
      </c>
      <c r="L341" s="274"/>
      <c r="M341" s="147"/>
      <c r="N341" s="112">
        <v>1</v>
      </c>
    </row>
    <row r="342" spans="1:14" s="99" customFormat="1" ht="20.149999999999999" hidden="1" customHeight="1">
      <c r="A342" s="109"/>
      <c r="B342" s="115"/>
      <c r="C342" s="106"/>
      <c r="D342" s="106"/>
      <c r="E342" s="106"/>
      <c r="F342" s="106"/>
      <c r="G342" s="106"/>
      <c r="H342" s="106"/>
      <c r="I342" s="114"/>
      <c r="J342" s="202"/>
      <c r="K342" s="200"/>
      <c r="L342" s="176"/>
      <c r="M342" s="147"/>
      <c r="N342" s="45">
        <v>1</v>
      </c>
    </row>
    <row r="343" spans="1:14" s="99" customFormat="1" ht="20.149999999999999" hidden="1" customHeight="1">
      <c r="A343" s="109"/>
      <c r="B343" s="46">
        <f>IF(N343&gt;0,B341+1,B291+0)</f>
        <v>6</v>
      </c>
      <c r="C343" s="110" t="str">
        <f>C207</f>
        <v>h/  koljenov f 75-45°</v>
      </c>
      <c r="D343" s="106"/>
      <c r="E343" s="106"/>
      <c r="F343" s="106"/>
      <c r="G343" s="106"/>
      <c r="H343" s="106"/>
      <c r="I343" s="111"/>
      <c r="J343" s="201"/>
      <c r="K343" s="274">
        <v>0</v>
      </c>
      <c r="L343" s="274"/>
      <c r="M343" s="147"/>
      <c r="N343" s="45">
        <v>1</v>
      </c>
    </row>
    <row r="344" spans="1:14" s="99" customFormat="1" ht="20.149999999999999" hidden="1" customHeight="1">
      <c r="A344" s="109"/>
      <c r="B344" s="102"/>
      <c r="C344" s="106"/>
      <c r="D344" s="106"/>
      <c r="E344" s="106"/>
      <c r="F344" s="106"/>
      <c r="G344" s="106"/>
      <c r="H344" s="106"/>
      <c r="I344" s="114"/>
      <c r="J344" s="202"/>
      <c r="K344" s="274"/>
      <c r="L344" s="274"/>
      <c r="M344" s="147"/>
      <c r="N344" s="45">
        <v>1</v>
      </c>
    </row>
    <row r="345" spans="1:14" s="99" customFormat="1" ht="20.149999999999999" hidden="1" customHeight="1">
      <c r="A345" s="109"/>
      <c r="B345" s="46">
        <f>IF(N345&gt;0,B343+1,B330+0)</f>
        <v>7</v>
      </c>
      <c r="C345" s="110" t="str">
        <f>C285</f>
        <v>Iscrtavanje isprekidane poprečne širine 50 cm.</v>
      </c>
      <c r="D345" s="106"/>
      <c r="E345" s="106"/>
      <c r="F345" s="106"/>
      <c r="G345" s="106"/>
      <c r="H345" s="106"/>
      <c r="I345" s="111"/>
      <c r="J345" s="201"/>
      <c r="K345" s="274">
        <v>0</v>
      </c>
      <c r="L345" s="274"/>
      <c r="M345" s="147"/>
      <c r="N345" s="45">
        <v>1</v>
      </c>
    </row>
    <row r="346" spans="1:14" s="99" customFormat="1" ht="20.149999999999999" hidden="1" customHeight="1">
      <c r="A346" s="109"/>
      <c r="B346" s="102"/>
      <c r="C346" s="106"/>
      <c r="D346" s="106"/>
      <c r="E346" s="106"/>
      <c r="F346" s="106"/>
      <c r="G346" s="106"/>
      <c r="H346" s="106"/>
      <c r="I346" s="114"/>
      <c r="J346" s="202"/>
      <c r="K346" s="200"/>
      <c r="L346" s="176"/>
      <c r="M346" s="147"/>
      <c r="N346" s="45">
        <v>1</v>
      </c>
    </row>
    <row r="347" spans="1:14" s="38" customFormat="1" ht="20.149999999999999" hidden="1" customHeight="1">
      <c r="A347" s="102"/>
      <c r="B347" s="46">
        <f>IF(N347&gt;0,B343+1,B332+0)</f>
        <v>7</v>
      </c>
      <c r="C347" s="105" t="str">
        <f>C293</f>
        <v>Brtvljenje prodora cijevi kroz stijenke okana masom za brtvljenje (tip kao "SikaSwell S - 2"). U cijenu su uključene vrijednosti svih radova i materijala sve po uputama proizvođača. Obračun po brtvljenju prodora (otvori su do 0.20 m2).</v>
      </c>
      <c r="D347" s="106"/>
      <c r="E347" s="107"/>
      <c r="F347" s="107"/>
      <c r="G347" s="107"/>
      <c r="H347" s="107"/>
      <c r="I347" s="116"/>
      <c r="J347" s="203"/>
      <c r="K347" s="274">
        <v>0</v>
      </c>
      <c r="L347" s="274"/>
      <c r="M347" s="145"/>
      <c r="N347" s="38">
        <v>1</v>
      </c>
    </row>
    <row r="348" spans="1:14" s="38" customFormat="1" ht="20.149999999999999" hidden="1" customHeight="1">
      <c r="A348" s="102"/>
      <c r="B348" s="115"/>
      <c r="C348" s="105"/>
      <c r="D348" s="106"/>
      <c r="E348" s="107"/>
      <c r="F348" s="107"/>
      <c r="G348" s="107"/>
      <c r="H348" s="107"/>
      <c r="I348" s="116"/>
      <c r="J348" s="203"/>
      <c r="K348" s="200"/>
      <c r="L348" s="176"/>
      <c r="M348" s="145"/>
      <c r="N348" s="38">
        <v>1</v>
      </c>
    </row>
    <row r="349" spans="1:14" s="38" customFormat="1" ht="20.149999999999999" hidden="1" customHeight="1">
      <c r="A349" s="102"/>
      <c r="B349" s="103">
        <v>1</v>
      </c>
      <c r="C349" s="105" t="s">
        <v>196</v>
      </c>
      <c r="D349" s="106"/>
      <c r="E349" s="107"/>
      <c r="F349" s="107"/>
      <c r="G349" s="107"/>
      <c r="H349" s="107"/>
      <c r="I349" s="108"/>
      <c r="J349" s="199"/>
      <c r="K349" s="274">
        <v>884796</v>
      </c>
      <c r="L349" s="274"/>
      <c r="M349" s="145"/>
      <c r="N349" s="38">
        <v>1</v>
      </c>
    </row>
    <row r="350" spans="1:14" s="38" customFormat="1" ht="20.149999999999999" hidden="1" customHeight="1">
      <c r="A350" s="102"/>
      <c r="B350" s="115"/>
      <c r="C350" s="105"/>
      <c r="D350" s="106"/>
      <c r="E350" s="107"/>
      <c r="F350" s="107"/>
      <c r="G350" s="107"/>
      <c r="H350" s="107"/>
      <c r="I350" s="116"/>
      <c r="J350" s="203"/>
      <c r="K350" s="200"/>
      <c r="L350" s="176"/>
      <c r="M350" s="145"/>
      <c r="N350" s="38">
        <v>1</v>
      </c>
    </row>
    <row r="351" spans="1:14" s="38" customFormat="1" ht="20.149999999999999" hidden="1" customHeight="1">
      <c r="A351" s="102"/>
      <c r="B351" s="141">
        <v>2</v>
      </c>
      <c r="C351" s="105" t="s">
        <v>197</v>
      </c>
      <c r="D351" s="106"/>
      <c r="E351" s="107"/>
      <c r="F351" s="107"/>
      <c r="G351" s="107"/>
      <c r="H351" s="107"/>
      <c r="I351" s="116"/>
      <c r="J351" s="203"/>
      <c r="K351" s="274">
        <v>3878215</v>
      </c>
      <c r="L351" s="274"/>
      <c r="M351" s="145"/>
      <c r="N351" s="38">
        <v>1</v>
      </c>
    </row>
    <row r="352" spans="1:14" s="38" customFormat="1" ht="20.149999999999999" hidden="1" customHeight="1">
      <c r="A352" s="102"/>
      <c r="B352" s="140"/>
      <c r="C352" s="105"/>
      <c r="D352" s="106"/>
      <c r="E352" s="107"/>
      <c r="F352" s="107"/>
      <c r="G352" s="107"/>
      <c r="H352" s="107"/>
      <c r="I352" s="116"/>
      <c r="J352" s="203"/>
      <c r="K352" s="200"/>
      <c r="L352" s="176"/>
      <c r="M352" s="145"/>
      <c r="N352" s="38">
        <v>1</v>
      </c>
    </row>
    <row r="353" spans="1:14" s="38" customFormat="1" ht="20.149999999999999" hidden="1" customHeight="1">
      <c r="A353" s="102"/>
      <c r="B353" s="103">
        <f>IF(N353&gt;0,B351+1,B334+0)</f>
        <v>3</v>
      </c>
      <c r="C353" s="105" t="str">
        <f>C317</f>
        <v>ZIDARSKI RADOVI</v>
      </c>
      <c r="D353" s="106"/>
      <c r="E353" s="107"/>
      <c r="F353" s="107"/>
      <c r="G353" s="107"/>
      <c r="H353" s="107"/>
      <c r="I353" s="116"/>
      <c r="J353" s="203"/>
      <c r="K353" s="274">
        <v>0</v>
      </c>
      <c r="L353" s="274"/>
      <c r="M353" s="145"/>
      <c r="N353" s="38">
        <v>1</v>
      </c>
    </row>
    <row r="354" spans="1:14" s="121" customFormat="1" ht="20.149999999999999" hidden="1" customHeight="1" thickBot="1">
      <c r="A354" s="117"/>
      <c r="B354" s="118"/>
      <c r="C354" s="119"/>
      <c r="D354" s="119"/>
      <c r="E354" s="119"/>
      <c r="F354" s="119"/>
      <c r="G354" s="119"/>
      <c r="H354" s="119"/>
      <c r="I354" s="120"/>
      <c r="J354" s="204"/>
      <c r="K354" s="205"/>
      <c r="L354" s="165"/>
      <c r="M354" s="148"/>
      <c r="N354" s="112">
        <v>1</v>
      </c>
    </row>
    <row r="355" spans="1:14" s="123" customFormat="1" ht="18.75" hidden="1" customHeight="1" thickTop="1" thickBot="1">
      <c r="A355" s="117"/>
      <c r="B355" s="118"/>
      <c r="C355" s="275" t="s">
        <v>198</v>
      </c>
      <c r="D355" s="275"/>
      <c r="E355" s="275"/>
      <c r="F355" s="275"/>
      <c r="G355" s="275"/>
      <c r="H355" s="275"/>
      <c r="I355" s="276"/>
      <c r="J355" s="276"/>
      <c r="K355" s="277">
        <v>4763011</v>
      </c>
      <c r="L355" s="277"/>
      <c r="M355" s="148"/>
      <c r="N355" s="122"/>
    </row>
    <row r="356" spans="1:14" hidden="1">
      <c r="A356" s="124"/>
      <c r="B356" s="124"/>
      <c r="C356" s="124"/>
      <c r="D356" s="124"/>
      <c r="E356" s="124"/>
      <c r="F356" s="124"/>
      <c r="G356" s="124"/>
      <c r="H356" s="124"/>
      <c r="I356" s="124"/>
      <c r="J356" s="144"/>
      <c r="K356" s="144"/>
      <c r="L356" s="149"/>
      <c r="M356" s="177"/>
    </row>
    <row r="357" spans="1:14" hidden="1">
      <c r="A357" s="124"/>
      <c r="B357" s="124"/>
      <c r="C357" s="124"/>
      <c r="D357" s="124"/>
      <c r="E357" s="124"/>
      <c r="F357" s="124"/>
      <c r="G357" s="124"/>
      <c r="H357" s="124"/>
      <c r="I357" s="124"/>
      <c r="J357" s="144"/>
      <c r="K357" s="144"/>
      <c r="L357" s="149"/>
      <c r="M357" s="177"/>
    </row>
    <row r="358" spans="1:14" hidden="1">
      <c r="A358" s="124"/>
      <c r="B358" s="124"/>
      <c r="C358" s="124"/>
      <c r="D358" s="124"/>
      <c r="E358" s="124"/>
      <c r="F358" s="124"/>
      <c r="G358" s="124"/>
      <c r="H358" s="124"/>
      <c r="I358" s="124"/>
      <c r="J358" s="144"/>
      <c r="K358" s="144"/>
      <c r="L358" s="149"/>
      <c r="M358" s="177"/>
    </row>
    <row r="359" spans="1:14" hidden="1">
      <c r="A359" s="124"/>
      <c r="B359" s="124"/>
      <c r="C359" s="124"/>
      <c r="D359" s="124"/>
      <c r="E359" s="124"/>
      <c r="F359" s="124"/>
      <c r="G359" s="124"/>
      <c r="H359" s="124"/>
      <c r="I359" s="124"/>
      <c r="J359" s="144"/>
      <c r="K359" s="144"/>
      <c r="L359" s="149"/>
      <c r="M359" s="177"/>
    </row>
    <row r="360" spans="1:14" hidden="1"/>
    <row r="361" spans="1:14" hidden="1"/>
    <row r="362" spans="1:14" hidden="1"/>
    <row r="363" spans="1:14" hidden="1"/>
  </sheetData>
  <mergeCells count="207">
    <mergeCell ref="G3:K3"/>
    <mergeCell ref="B10:H10"/>
    <mergeCell ref="A14:B14"/>
    <mergeCell ref="K14:L14"/>
    <mergeCell ref="C17:H17"/>
    <mergeCell ref="A20:B20"/>
    <mergeCell ref="K20:L20"/>
    <mergeCell ref="C23:H23"/>
    <mergeCell ref="C24:H24"/>
    <mergeCell ref="A27:B27"/>
    <mergeCell ref="K27:L27"/>
    <mergeCell ref="C30:H30"/>
    <mergeCell ref="C32:H32"/>
    <mergeCell ref="C34:H34"/>
    <mergeCell ref="C36:H36"/>
    <mergeCell ref="A40:B40"/>
    <mergeCell ref="C40:L40"/>
    <mergeCell ref="C42:H42"/>
    <mergeCell ref="C44:H44"/>
    <mergeCell ref="C50:H50"/>
    <mergeCell ref="K50:L50"/>
    <mergeCell ref="C52:J52"/>
    <mergeCell ref="K52:L52"/>
    <mergeCell ref="K54:L54"/>
    <mergeCell ref="K56:L56"/>
    <mergeCell ref="C58:J58"/>
    <mergeCell ref="K58:L58"/>
    <mergeCell ref="A62:B62"/>
    <mergeCell ref="K62:L62"/>
    <mergeCell ref="C65:H65"/>
    <mergeCell ref="A68:B68"/>
    <mergeCell ref="K68:L68"/>
    <mergeCell ref="C71:H71"/>
    <mergeCell ref="C72:H72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A84:B84"/>
    <mergeCell ref="K84:L84"/>
    <mergeCell ref="C87:H87"/>
    <mergeCell ref="C88:H88"/>
    <mergeCell ref="C89:H89"/>
    <mergeCell ref="C90:H90"/>
    <mergeCell ref="C91:H91"/>
    <mergeCell ref="C92:H92"/>
    <mergeCell ref="C93:H93"/>
    <mergeCell ref="C94:H94"/>
    <mergeCell ref="C95:H95"/>
    <mergeCell ref="C96:H96"/>
    <mergeCell ref="C97:H97"/>
    <mergeCell ref="C98:H98"/>
    <mergeCell ref="C99:H99"/>
    <mergeCell ref="C100:H100"/>
    <mergeCell ref="C101:H101"/>
    <mergeCell ref="C102:H102"/>
    <mergeCell ref="C103:H103"/>
    <mergeCell ref="C104:H104"/>
    <mergeCell ref="C105:H105"/>
    <mergeCell ref="C106:H106"/>
    <mergeCell ref="C107:H107"/>
    <mergeCell ref="C108:H108"/>
    <mergeCell ref="C109:H109"/>
    <mergeCell ref="C110:H110"/>
    <mergeCell ref="C111:H111"/>
    <mergeCell ref="C112:H112"/>
    <mergeCell ref="C113:H113"/>
    <mergeCell ref="C114:H114"/>
    <mergeCell ref="C115:H115"/>
    <mergeCell ref="A118:B118"/>
    <mergeCell ref="C118:L118"/>
    <mergeCell ref="C121:H121"/>
    <mergeCell ref="D122:H122"/>
    <mergeCell ref="C123:H123"/>
    <mergeCell ref="C124:H124"/>
    <mergeCell ref="C125:H125"/>
    <mergeCell ref="C126:H126"/>
    <mergeCell ref="C127:H127"/>
    <mergeCell ref="D128:H128"/>
    <mergeCell ref="C129:H129"/>
    <mergeCell ref="C130:H130"/>
    <mergeCell ref="C131:H131"/>
    <mergeCell ref="C132:H132"/>
    <mergeCell ref="C133:H133"/>
    <mergeCell ref="C134:H134"/>
    <mergeCell ref="C135:H135"/>
    <mergeCell ref="C136:H136"/>
    <mergeCell ref="C137:H137"/>
    <mergeCell ref="C138:H138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C148:H148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A171:B171"/>
    <mergeCell ref="C171:L171"/>
    <mergeCell ref="C174:H174"/>
    <mergeCell ref="A179:B179"/>
    <mergeCell ref="C179:L179"/>
    <mergeCell ref="C181:H181"/>
    <mergeCell ref="C192:H192"/>
    <mergeCell ref="C196:H196"/>
    <mergeCell ref="C199:H199"/>
    <mergeCell ref="C208:H208"/>
    <mergeCell ref="C210:H210"/>
    <mergeCell ref="C217:H217"/>
    <mergeCell ref="C225:H225"/>
    <mergeCell ref="C227:H227"/>
    <mergeCell ref="C232:H232"/>
    <mergeCell ref="C239:H239"/>
    <mergeCell ref="C241:H241"/>
    <mergeCell ref="C243:H243"/>
    <mergeCell ref="C245:H245"/>
    <mergeCell ref="C247:H247"/>
    <mergeCell ref="C248:H248"/>
    <mergeCell ref="C249:H249"/>
    <mergeCell ref="C250:H250"/>
    <mergeCell ref="C251:H251"/>
    <mergeCell ref="C252:H252"/>
    <mergeCell ref="C253:H253"/>
    <mergeCell ref="C254:H254"/>
    <mergeCell ref="A257:B257"/>
    <mergeCell ref="C257:L257"/>
    <mergeCell ref="C261:H261"/>
    <mergeCell ref="A265:B265"/>
    <mergeCell ref="C265:L265"/>
    <mergeCell ref="C269:H269"/>
    <mergeCell ref="C270:H270"/>
    <mergeCell ref="C271:H271"/>
    <mergeCell ref="A275:B275"/>
    <mergeCell ref="C275:L275"/>
    <mergeCell ref="C277:H277"/>
    <mergeCell ref="C278:H278"/>
    <mergeCell ref="A281:B281"/>
    <mergeCell ref="C281:L281"/>
    <mergeCell ref="C283:H283"/>
    <mergeCell ref="C284:H284"/>
    <mergeCell ref="C285:H285"/>
    <mergeCell ref="C286:H286"/>
    <mergeCell ref="A289:B289"/>
    <mergeCell ref="C289:L289"/>
    <mergeCell ref="C293:H293"/>
    <mergeCell ref="C295:H295"/>
    <mergeCell ref="C297:H297"/>
    <mergeCell ref="C305:H305"/>
    <mergeCell ref="K305:L305"/>
    <mergeCell ref="C307:J307"/>
    <mergeCell ref="K307:L307"/>
    <mergeCell ref="K309:L309"/>
    <mergeCell ref="K311:L311"/>
    <mergeCell ref="K313:L313"/>
    <mergeCell ref="K315:L315"/>
    <mergeCell ref="K316:L316"/>
    <mergeCell ref="K317:L317"/>
    <mergeCell ref="K319:L319"/>
    <mergeCell ref="K321:L321"/>
    <mergeCell ref="K323:L323"/>
    <mergeCell ref="K325:L325"/>
    <mergeCell ref="C327:J327"/>
    <mergeCell ref="K327:L327"/>
    <mergeCell ref="C333:H333"/>
    <mergeCell ref="K333:L333"/>
    <mergeCell ref="C335:J335"/>
    <mergeCell ref="K335:L335"/>
    <mergeCell ref="K337:L337"/>
    <mergeCell ref="K339:L339"/>
    <mergeCell ref="K341:L341"/>
    <mergeCell ref="K343:L343"/>
    <mergeCell ref="K344:L344"/>
    <mergeCell ref="K345:L345"/>
    <mergeCell ref="K347:L347"/>
    <mergeCell ref="K349:L349"/>
    <mergeCell ref="K351:L351"/>
    <mergeCell ref="K353:L353"/>
    <mergeCell ref="C355:J355"/>
    <mergeCell ref="K355:L355"/>
  </mergeCells>
  <pageMargins left="0.74803149606299213" right="0.23622047244094491" top="0.31496062992125984" bottom="0.59055118110236227" header="0.27559055118110237" footer="0.31496062992125984"/>
  <pageSetup paperSize="9" firstPageNumber="0" orientation="portrait" horizontalDpi="300" verticalDpi="300" r:id="rId1"/>
  <headerFooter alignWithMargins="0">
    <oddHeader>&amp;R&amp;7
&amp;5&amp;P</oddHeader>
    <oddFooter xml:space="preserve">&amp;C&amp;"Arial CE,Italic"____________________________________________________________________________________________________________
Projektiranje, nadzor i inženjering u graditeljstvu, OIB: 120293328923, Slavonski Brod, Osječka 125
</oddFooter>
  </headerFooter>
  <rowBreaks count="4" manualBreakCount="4">
    <brk id="25" max="12" man="1"/>
    <brk id="34" max="12" man="1"/>
    <brk id="42" max="12" man="1"/>
    <brk id="4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Sheet2</vt:lpstr>
      <vt:lpstr>_TROŠKOVNIK BEZ cijena</vt:lpstr>
      <vt:lpstr>'_TROŠKOVNIK BEZ cijena'!Ispis_naslova</vt:lpstr>
      <vt:lpstr>'_TROŠKOVNIK BEZ cijena'!Podrucje_ispisa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Zvjezdana Matijević</dc:creator>
  <cp:lastModifiedBy>Domagoj Pavic</cp:lastModifiedBy>
  <cp:lastPrinted>2018-02-16T14:26:08Z</cp:lastPrinted>
  <dcterms:created xsi:type="dcterms:W3CDTF">2018-02-16T14:07:22Z</dcterms:created>
  <dcterms:modified xsi:type="dcterms:W3CDTF">2018-04-13T07:34:57Z</dcterms:modified>
</cp:coreProperties>
</file>