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mc:AlternateContent xmlns:mc="http://schemas.openxmlformats.org/markup-compatibility/2006">
    <mc:Choice Requires="x15">
      <x15ac:absPath xmlns:x15ac="http://schemas.microsoft.com/office/spreadsheetml/2010/11/ac" url="C:\Users\Domagoj\Downloads\"/>
    </mc:Choice>
  </mc:AlternateContent>
  <bookViews>
    <workbookView xWindow="0" yWindow="0" windowWidth="21600" windowHeight="11450"/>
  </bookViews>
  <sheets>
    <sheet name="GRADE I OBRTNICKI" sheetId="1" r:id="rId1"/>
    <sheet name="vik" sheetId="4" r:id="rId2"/>
    <sheet name="elektro radovi" sheetId="3" r:id="rId3"/>
    <sheet name="REKAPITULACIJA" sheetId="6" r:id="rId4"/>
  </sheets>
  <definedNames>
    <definedName name="Excel_BuiltIn_Print_Area_1_1">vik!$A$1:$E$180</definedName>
    <definedName name="_xlnm.Print_Titles" localSheetId="0">'GRADE I OBRTNICKI'!$1:$3</definedName>
    <definedName name="_xlnm.Print_Titles" localSheetId="1">vik!$1:$3</definedName>
    <definedName name="_xlnm.Print_Area" localSheetId="2">'elektro radovi'!$A$1:$I$53</definedName>
    <definedName name="_xlnm.Print_Area" localSheetId="0">'GRADE I OBRTNICKI'!$A$1:$E$395</definedName>
    <definedName name="_xlnm.Print_Area" localSheetId="1">vik!$A$1:$E$172</definedName>
  </definedNames>
  <calcPr calcId="171027" fullCalcOnLoad="1"/>
</workbook>
</file>

<file path=xl/calcChain.xml><?xml version="1.0" encoding="utf-8"?>
<calcChain xmlns="http://schemas.openxmlformats.org/spreadsheetml/2006/main">
  <c r="C392" i="1" l="1"/>
  <c r="C391" i="1"/>
  <c r="C390" i="1"/>
  <c r="C388" i="1"/>
  <c r="C386" i="1"/>
  <c r="B15" i="6"/>
  <c r="B14" i="6"/>
  <c r="B13" i="6"/>
  <c r="B12" i="6"/>
  <c r="B11" i="6"/>
  <c r="B10" i="6"/>
  <c r="B9" i="6"/>
  <c r="B8" i="6"/>
  <c r="B7" i="6"/>
  <c r="B6" i="6"/>
  <c r="B5" i="6"/>
  <c r="B4" i="6"/>
  <c r="C145" i="4"/>
  <c r="C99" i="4"/>
  <c r="C97" i="4"/>
  <c r="C62" i="4"/>
  <c r="C59" i="4"/>
  <c r="C24" i="4"/>
  <c r="C21" i="4"/>
  <c r="C155" i="1"/>
  <c r="C27" i="4"/>
  <c r="C65" i="4"/>
</calcChain>
</file>

<file path=xl/sharedStrings.xml><?xml version="1.0" encoding="utf-8"?>
<sst xmlns="http://schemas.openxmlformats.org/spreadsheetml/2006/main" count="584" uniqueCount="329">
  <si>
    <t>Stav.</t>
  </si>
  <si>
    <t>OPIS</t>
  </si>
  <si>
    <t>količina</t>
  </si>
  <si>
    <t>jedinična cijena</t>
  </si>
  <si>
    <t>ukupno za stavku</t>
  </si>
  <si>
    <t>jedinična</t>
  </si>
  <si>
    <t>ukupno</t>
  </si>
  <si>
    <t>GRAĐEVINSKI RADOVI</t>
  </si>
  <si>
    <t>PRIPREMI RADOVI</t>
  </si>
  <si>
    <t>1.</t>
  </si>
  <si>
    <t>Pokrivanje troškova geodetskog iskolčavanja novog objekta prije gradnje i izrada elaborata iskolčenja.</t>
  </si>
  <si>
    <t>kom</t>
  </si>
  <si>
    <t>2.</t>
  </si>
  <si>
    <t>Pokrivanje troškova snimanja i izrade geodetskog elaborata uplanjenja novog objekta.</t>
  </si>
  <si>
    <t>UKUPNO   ..................................................................................................................................</t>
  </si>
  <si>
    <t>ZEMLJANI RADOVI</t>
  </si>
  <si>
    <t>a/  strojni iskop</t>
  </si>
  <si>
    <r>
      <t>m</t>
    </r>
    <r>
      <rPr>
        <vertAlign val="superscript"/>
        <sz val="10"/>
        <rFont val="CRO_Avant_Garde-Bold"/>
        <charset val="238"/>
      </rPr>
      <t>3</t>
    </r>
  </si>
  <si>
    <t>Razni iskopi u tlu III kategorije širine do 1,0 m, a dubine do 2,0 m, s odvozom iskopanog materijala do 50 m.</t>
  </si>
  <si>
    <t>3.</t>
  </si>
  <si>
    <t>4.</t>
  </si>
  <si>
    <t>5.</t>
  </si>
  <si>
    <t>6.</t>
  </si>
  <si>
    <t>Dobava, razastiranje, planiranje i nabijanje tamponskog sloja kamenog agregata debljine 20 cm, nabijanjem Ms = 30 MPa ispod kolnih i pješačkih pješačkih prilaza.
Radove izvesti stručno, jer sve štete oko slijegavanja  padaju na teret izvoditelja radova.</t>
  </si>
  <si>
    <t>7.</t>
  </si>
  <si>
    <r>
      <t>m</t>
    </r>
    <r>
      <rPr>
        <vertAlign val="superscript"/>
        <sz val="10"/>
        <rFont val="CRO_Avant_Garde-Bold"/>
        <charset val="238"/>
      </rPr>
      <t>2</t>
    </r>
  </si>
  <si>
    <t>8.</t>
  </si>
  <si>
    <t>Rasipanje umjetnih gnojiva.</t>
  </si>
  <si>
    <t>165 m² x 10 dkg/m² = 16,5 kg.</t>
  </si>
  <si>
    <t>kg</t>
  </si>
  <si>
    <t>9.</t>
  </si>
  <si>
    <t>Ručna sjetva sjemena, 2 dkg./m², ručno ježenje i valjanje s drvenim valjkom. Jedno zalijevanje gumenim crijevom iz vodovoda.</t>
  </si>
  <si>
    <t>10.</t>
  </si>
  <si>
    <t>Nabava travne smjese propisane klijavosti i garantirane čistoće, sorte i ostalih svojstava :
Agrostis stolonifera – rosulja
Festuca rubra ssp.fallax – vlasulja nacrvena
Lolium perenne “Barenza” (hol.)
Poa pratensis “Baron” (hol) vlasnjača liv. s mješanjem
165 m² x 2 dkg/m² = 3,30 kg</t>
  </si>
  <si>
    <t xml:space="preserve">ARMIRAČKI RADOVI </t>
  </si>
  <si>
    <t xml:space="preserve">Dobava, sječenje, savijanje, postavljanje sa prijenosom armature srednje složenosti svih profila. U cijenu su uključene vrijednosti svih radova i materijala Armaturu je potrebno izvesti prema statičkom proračunu. </t>
  </si>
  <si>
    <t>a/  RA 400/500</t>
  </si>
  <si>
    <t>b/  MAR 500/560</t>
  </si>
  <si>
    <t xml:space="preserve">BETONSKI I ARMIRANOBETONSKI RADOVI </t>
  </si>
  <si>
    <t xml:space="preserve">Betoniranje horizontalnih AB serklaža srednjeg presjeka. U cijenu je uključena izrada odnosno dobava i prijevoz betona te strojna ugradba i njega svježeg betona. </t>
  </si>
  <si>
    <t xml:space="preserve">Betoniranje armiranobetonskih greda srednjeg presjeka. U cijenu je uključena izrada odnosno dobava i prijevoz betona te strojna ugradba i njega svježeg betona. </t>
  </si>
  <si>
    <t>a/  C25/30</t>
  </si>
  <si>
    <t xml:space="preserve"> </t>
  </si>
  <si>
    <t>a/  FERT strop, visina 16 + 5 cm</t>
  </si>
  <si>
    <t>11.</t>
  </si>
  <si>
    <t>Betoniranje zaštitne AB pristupne staze oko zgrade debljine 10 cm, na tamponskom sloju zbijenog šljunka debljine 20 cm, po uzoru na postojeće stanje.
Betoniranje izvesti betonom C25/30 u dvostranoj drvenoj oplati s dilatiranjem bet. ploče po segmentima od cca. 5 m2. 
Armirati konstruktivno s armaturnom mrežom Q335 u sredini presjeka. Izvesti u padu 1% od građevine.
U cijenu je uključena izrada odnosno dobava i prijevoz betona, te ugradba i njega svježeg betona, potrebna količina  armature.</t>
  </si>
  <si>
    <t>ZIDARSKI RADOVI</t>
  </si>
  <si>
    <t>Dobava i montaža montažnih nadvoja iznad vanjskih i unutarnjih vrata i prozora u zidovima. U cijenu je uračunat sav potreban rad i materijal, te transport do gradilišta i do mjesta ugradnje. Obračun po ugrađenom komadu.</t>
  </si>
  <si>
    <t>a/  Otvori bez istaka širine do 30 cm</t>
  </si>
  <si>
    <r>
      <t>m</t>
    </r>
    <r>
      <rPr>
        <vertAlign val="superscript"/>
        <sz val="10"/>
        <rFont val="CRO_Avant_Garde-Bold"/>
        <charset val="238"/>
      </rPr>
      <t>1</t>
    </r>
  </si>
  <si>
    <t>Žbukanje zidova od opeke.</t>
  </si>
  <si>
    <t>a/  Gruba i fina žbuka zidova u obradom svih niša, špaleta i slično.</t>
  </si>
  <si>
    <t>Žbukanje podgleda FERT stropa.</t>
  </si>
  <si>
    <t>a/  Gruba i fina žbuka podgleda stropa. Gruba žbuka produžnim</t>
  </si>
  <si>
    <t>Montaža i demontaža fasadne skele visine do 6.0m sa konstrukcijom od čeličnih cijevi i podova od mosnica, uključivo transport skele.</t>
  </si>
  <si>
    <t xml:space="preserve">TESARSKI RADOVI </t>
  </si>
  <si>
    <t xml:space="preserve">Izrada, postavljanje, skidanje i čišćenje trostrane oplate za armiranobetonske grede sa svim potrebnim podupiranjima. U cijenu su uključene vrijednosti svih radova i materijala. </t>
  </si>
  <si>
    <t xml:space="preserve">Izrada postavljanje skidanje i čišćenje  dvostrane oplate za armiranobetonske horizontalne serklaže. U cijenu su uključene vrijednosti svih radova i materijala. </t>
  </si>
  <si>
    <t xml:space="preserve">Izrada postavljanje skidanje i čišćenje  dvostrane oplate za armiranobetonske vertikalne serklaže. U cijenu su uključene vrijednosti svih radova i materijala. </t>
  </si>
  <si>
    <t>Izrada, postavljenje, skidanje i čišćenje dvostrane oplate nadtemeljnih zidova.  U cijenu su uključene vrijednosti svih radova i materijala.</t>
  </si>
  <si>
    <t>Opšivanje istaka krova obrađenom drvenom oplatom na pero i utor. U cijenu su uključene vrijednosti svih radova i materijala te premaz zaštitnim sredstvom (kao Xiladekor ili sl.)</t>
  </si>
  <si>
    <t>a/  za pokrivanje utorenim crijepom</t>
  </si>
  <si>
    <t>OBRTNIČKI RADOVI</t>
  </si>
  <si>
    <t xml:space="preserve">LIMARSKI RADOVI </t>
  </si>
  <si>
    <t>Izrada i montaža visećeg žlijeba na okapnom rubu krova. Žlijeb je iz pocinčanog lima debljine 0,55 mm, s nagibom na obje strane, a pričvršćen je pocinčanim željeznim kukama 30/3 mm za krovne roženice na razmaku od cca 75 cm.</t>
  </si>
  <si>
    <t>U cijenu su uključene vrijednosti svih radova i materijala.</t>
  </si>
  <si>
    <r>
      <t xml:space="preserve">a/  polukružni presjek </t>
    </r>
    <r>
      <rPr>
        <sz val="10"/>
        <rFont val="Symbol"/>
        <family val="1"/>
        <charset val="2"/>
      </rPr>
      <t>f</t>
    </r>
    <r>
      <rPr>
        <sz val="10"/>
        <rFont val="CRO_Avant_Garde-Bold"/>
        <charset val="238"/>
      </rPr>
      <t xml:space="preserve"> 12 cm</t>
    </r>
  </si>
  <si>
    <t>Izrada i montaža vertikalnih odvodnih cijevi iz pocinčanog lima debljine 0,55 mm. Odvodne cijevi učvršćene su o zid pocinčanim ogrlicama iz plosnog željeza 30/3mm. Ogrlice dolaze na razmaku od cca 1,00 m.</t>
  </si>
  <si>
    <t>U cijenu su uključene vrijednost svih radova i materijala.</t>
  </si>
  <si>
    <r>
      <t xml:space="preserve">a/  kružni presjek </t>
    </r>
    <r>
      <rPr>
        <sz val="10"/>
        <rFont val="Symbol"/>
        <family val="1"/>
        <charset val="2"/>
      </rPr>
      <t>f</t>
    </r>
    <r>
      <rPr>
        <sz val="10"/>
        <rFont val="CRO_Avant_Garde-Bold"/>
        <charset val="238"/>
      </rPr>
      <t xml:space="preserve"> 10 cm</t>
    </r>
  </si>
  <si>
    <t>Izrada i montaža koljena vertikalnih odvodnih cijevi za spoj žlijeba i vertikalne odvodne cijevi. Koljena su iz pocinčanog lima debljine 0,55 mm.</t>
  </si>
  <si>
    <t>Izrada i opšivanje zabatnog ruba krova  pocinčanim limom debljine 0,55 mm razvijene širine 33 cm. Ispod lima položiti sloj bitumenizirane krovne ljepenke.</t>
  </si>
  <si>
    <t xml:space="preserve">KROVOPOKRIVAČKI RADOVI </t>
  </si>
  <si>
    <t>-  rad, materijal i utoreni crijep</t>
  </si>
  <si>
    <t>Pokrivanje sljemena krovišta. U cijenu uključene vrijednosti svih radova i materijala.</t>
  </si>
  <si>
    <t>a/  sljemenjaci za pokrov utorenim crijepom, rad, materijal i sljemenjaci</t>
  </si>
  <si>
    <t>Dobava i montaža PVC zaštitne mrežice za ptice širine 10cm. Mrežica se postavlja na čelu rogova na obje strane krova. U cijenu uključiti sve potrebno do gotovosti zaštitne mrežice. Obračun po m' krovne plohe.</t>
  </si>
  <si>
    <t xml:space="preserve">Pokrivanje krova tipskim odzračnim crijepom istog dobavljača koji dobavlja i crijep. Odzračni crijep se postavlja na ranije položene - pribijene letve na obje strane krova - obje krovne plohe. U cijenu su uključene vrijednosti svih radova i materijala. Obračun po ugrađenom komadu.  </t>
  </si>
  <si>
    <t>Dobava i postava tipskih snjegobrana istog dobavljača koji dobavlja i crijep.
Jednakovrijedan kao "sistem snjegobran" koji se sastoji od podloge snjegobrana, rešetke snjegobrana 300x20 cm, potpornja rešetke i veznika. Postavlja se na odje strane krova –obje krovne plohe, iznad podrožnice.
U cijenu uključiti sve potrebno do potpune gotovosti snjegobrana. Obračun po m' krovne plohe.</t>
  </si>
  <si>
    <t>STOLARSKI RADOVI</t>
  </si>
  <si>
    <t>Izrada, doprema i ugradba jednokrilnih zaokretnih punih vrata, sa svim potrebnim okovom. Po potrebi ugraditi slijepe dovratnike od jelove platice(uključeno u cijenu). Vratno krilo izraditi od jelove građe I. klase, šperovano, obostrano furnirano, s ispunom okiporom ili papirnim saćem, donji rub krila opremljen brtvom.Dovratnik izraditi od jelove građe I. klase dimenzije 42/100mm, s ugrađenom brtvom. Vrata završno ličiti uljanom bojom u tonu po izboru projektanta.Okov standardni, kvaka s okruglom rozetom za bravu, iz eloksiranog aluminija, natur, polumat. Ugradba suha, na završno obranen pod i zid, purpjenom, sa svim potrebnim opšavnim letvicama.U cijenu stavke uključen je sav potreban rad i materijal do potpune ugrađenosti vrata.</t>
  </si>
  <si>
    <t>Izrada, doprema i ugradba jednokrilnih zaokretnih punih vrata, sa svim potrebnim okovom.Po potrebi ugraditi slijepe dovratnike od jelove platice(uključeno u cijenu).Vratno krilo izraditi od jelove građe I. klase, šperovano, obostrano furnirano,s ispunom okiporom ili papirnim saćem, donji rub krila opremljen brtvom.Dovratnik izraditi od jelove građe I. klase dimenzije 42/100mm, s ugrađenom brtvom. Vrata završno ličiti uljanom bojom u tonu po izboru projektanta.Okov standardni, kvaka s okruglom rozetom za bravu, iz eloksiranog aluminija, natur, polumat. Ugradba suha, na završno obranen pod i zid, purpjenom, sa svim potrebnim opšavnim letvicama. U cijenu stavke uključen je sav potreban rad i materijal do potpune ugrađenosti vrata.</t>
  </si>
  <si>
    <t>Nabava i ugradba prozorske klupčice (unutra):</t>
  </si>
  <si>
    <t>a/  drvena klupčica d=2,4cm, širine 20cm, premazana lazurnim premazom</t>
  </si>
  <si>
    <t>IZOLATERSKI RADOVI</t>
  </si>
  <si>
    <t>a/   EPS - 100 debljine 5 cm</t>
  </si>
  <si>
    <t>KERAMIČARSKI RADOVI</t>
  </si>
  <si>
    <t>a/ podne keramičke pločice</t>
  </si>
  <si>
    <t>SOBOSLIKARSKO LIČILAČKI RADOVI</t>
  </si>
  <si>
    <t>a/ stropovi</t>
  </si>
  <si>
    <t>b/ zidovi</t>
  </si>
  <si>
    <t>RAZNI RADOVI</t>
  </si>
  <si>
    <t>Čišćenje unutrašnjosti građevine (vanjske i unutarnje stolarije, keramike ) nakon svih izvršenih radova od otpadnog materijala i smeća s odvozom na gradsku deponiju udaljenosti do 25 km. U stavku je uključena taksa za odlaganje otpada.</t>
  </si>
  <si>
    <t>a/ čišćenje nakon grubih radova</t>
  </si>
  <si>
    <t>b/ završno čišćenje</t>
  </si>
  <si>
    <t>Betoniranje temelja C25/30 u zemlji i dvostranoj daščanoj oplati. U cijenu je uključena izrada odnosno dobava i prijevoz betona te strojna ugradba i njega svježeg betona.  Oplata se posebno obračunava.</t>
  </si>
  <si>
    <t xml:space="preserve">Betoniranje podne betonske ploče d=15 cm, C25/30. U cijenu je uključena izrada odnosno dobava i prijevoz betona te strojna ugradba i njega svježeg betona. </t>
  </si>
  <si>
    <t xml:space="preserve">a/ prozor 60/60cm </t>
  </si>
  <si>
    <t>b/ prozor 100/120cm</t>
  </si>
  <si>
    <t>Izrada, dobava i ugradba PVC prozora u boji po izboru projektanta. Prozor se sastoji od jednog otklopno-zaokretnog krila.
Svi PVC elementi moraju osigurati potrebnu statičku stabilnost, toplinsku i zvučnu zaštitu te brtvljenje i odvodnju.
Ostakljenje termoizolacijskim niskoemisijskim "low-e" staklom debljine(4+16(plin)+4) mm i plastificiranim aluminijskim letvicama uključeno u stavku.
Sve ostalo prema tehničkim uvjetima. Ugradnja uključuje dopremu kompletnog prozora, ugradbu sa svim potrebnim pomoćnim materijalom i priborom i sidra za završnu ugradnju klupčica. Svi elementi sa atestima, postojanih boja, otporni na UV zrake.</t>
  </si>
  <si>
    <t>Površinski iskop zemlje III kategorije dubine do 20 cm, s guranjem na deponiju gradilišta do 50 m.</t>
  </si>
  <si>
    <t xml:space="preserve">Betoniranje vertikalnih AB serklaža dim. 25x25cm. U cijenu je uključena izrada odnosno dobava i prijevoz betona te strojna ugradba i njega svježeg betona. </t>
  </si>
  <si>
    <t>Dobava elemenata, izrada, montaža i  betoniranje rebara, ispuna i tlačnih ploča s betonom klase C25/30 polumontažnih međukatnih tavanskih stropnih konstrukcija. U cijenu, uz ostale materijale, treba uračunati i vrijednost armature za gredice odnosno rebra dok se armatura tlačne ploče obračunava posebno.</t>
  </si>
  <si>
    <t xml:space="preserve">Zidanje vanjskih i unutarnjih nosivih zidova blok opekom d=25 cm u produžnom mortu 1:2:6. U cijenu su uključene vrijednosti dobave, prijevoza i ugradbe blok opeke, sav potreban rad i materijal. </t>
  </si>
  <si>
    <t>Zidanje pregradnih zidova blok opekom d=15 cm u produžnom mortu 1:2:6. U cijenu su uključene vrijednosti dobave, prijevoza i ugradbe blok opeke, sav potreban rad i materijal, potrebna radna skela, purpjena za brtvljenje dilatacije na završetku pregradnog zida debljine 15 cm u kontaktu sa stropom.</t>
  </si>
  <si>
    <r>
      <t>Žbukanje sokla prije završnog sloja.
Stavka obuhvaća sve pripremne, završne radove i materijal.
Obračun po m</t>
    </r>
    <r>
      <rPr>
        <vertAlign val="superscript"/>
        <sz val="10"/>
        <rFont val="Arial"/>
        <family val="2"/>
        <charset val="238"/>
      </rPr>
      <t>2</t>
    </r>
    <r>
      <rPr>
        <sz val="10"/>
        <rFont val="Arial"/>
        <family val="2"/>
        <charset val="238"/>
      </rPr>
      <t xml:space="preserve"> ožbukane površine.</t>
    </r>
  </si>
  <si>
    <t>Izrada, postavljanje, skidanje i čišćenje dvostrane daščane oplate za temelje. U cijenu su uključene vrijednosti svih radova i materijala</t>
  </si>
  <si>
    <r>
      <t>Opšivanje krovne kose plohe s daskama debljine 24 mm i pokrivanje jednim slojem obične ljepenke s odgovarajućim preklopom.  U cijenu uključiti vrijednosti svih potrebnih radova i materijala. Obračun po m</t>
    </r>
    <r>
      <rPr>
        <vertAlign val="superscript"/>
        <sz val="10"/>
        <rFont val="Arial"/>
        <family val="2"/>
        <charset val="238"/>
      </rPr>
      <t>2</t>
    </r>
    <r>
      <rPr>
        <sz val="10"/>
        <rFont val="Arial"/>
        <family val="2"/>
        <charset val="1"/>
      </rPr>
      <t xml:space="preserve"> kose površine, uključivo i ljepenka.</t>
    </r>
  </si>
  <si>
    <t>Poletvanje kosih krovnih ploha drvenim letvama 3/5 cm četinari II klase neposredno na rogove ili na opšav krova. U cijeni je sadržan premaz drvene građe zaštitnim fungicidnim sredstvom (kao xiladecor ili sl.).</t>
  </si>
  <si>
    <r>
      <t>Obračun po m</t>
    </r>
    <r>
      <rPr>
        <vertAlign val="superscript"/>
        <sz val="10"/>
        <rFont val="Arial"/>
        <family val="2"/>
        <charset val="238"/>
      </rPr>
      <t>2</t>
    </r>
    <r>
      <rPr>
        <sz val="10"/>
        <rFont val="Arial"/>
        <family val="2"/>
        <charset val="1"/>
      </rPr>
      <t xml:space="preserve"> poletvane površine, mjereno po kosoj površini krova.</t>
    </r>
  </si>
  <si>
    <t>Dodatno poletvavanje u poprečnom smjeru na osnovno poletvavanje letvama 5/8 cm radi stvaranja izolacijskog prostora.</t>
  </si>
  <si>
    <r>
      <t>Pokrivanje krova UTORENIM  GLINENIM CRIJEPOM na ranije položene - pribijene letve. U cijenu su uključene vrijednosti svih radova i materijala. Obračun po m</t>
    </r>
    <r>
      <rPr>
        <vertAlign val="superscript"/>
        <sz val="10"/>
        <rFont val="Arial"/>
        <family val="2"/>
        <charset val="238"/>
      </rPr>
      <t>2</t>
    </r>
    <r>
      <rPr>
        <sz val="10"/>
        <rFont val="Arial"/>
        <family val="2"/>
        <charset val="1"/>
      </rPr>
      <t xml:space="preserve"> mjereno po kosini.</t>
    </r>
  </si>
  <si>
    <t>a/ vrata 70/210cm</t>
  </si>
  <si>
    <t xml:space="preserve">a/ vrata 100/210cm </t>
  </si>
  <si>
    <r>
      <t>Izrada hidroizolacije nosivih zidova sa 2 sloja bitumenske ljepenke i 3 premaza bitumenom, širine zida do 30 cm. U cijenu su uključene vrijednosti svih radova i materijala. Obračun po m</t>
    </r>
    <r>
      <rPr>
        <vertAlign val="superscript"/>
        <sz val="10"/>
        <rFont val="Arial"/>
        <family val="2"/>
        <charset val="238"/>
      </rPr>
      <t>2</t>
    </r>
    <r>
      <rPr>
        <sz val="10"/>
        <rFont val="Arial"/>
        <family val="2"/>
        <charset val="1"/>
      </rPr>
      <t>.</t>
    </r>
  </si>
  <si>
    <r>
      <t>Izrada hidroizolacije poda u sanitarnom čvoru i wc-u (podna ploha + 10 cm vertikalnog i ruba uz zidova), s jednim hladnim premazom i dvostrukim slojem trake za varenje V-4 - vareno. U cijenu su uključene vrijednosti svih radova i materijala. Obračun po m</t>
    </r>
    <r>
      <rPr>
        <vertAlign val="superscript"/>
        <sz val="10"/>
        <rFont val="Arial"/>
        <family val="2"/>
        <charset val="238"/>
      </rPr>
      <t>2</t>
    </r>
    <r>
      <rPr>
        <sz val="10"/>
        <rFont val="Arial"/>
        <family val="2"/>
        <charset val="1"/>
      </rPr>
      <t>.</t>
    </r>
  </si>
  <si>
    <r>
      <t>Izrada horizontalne hidroizolacije poda na donju betonsku podlogu s jednim hladnim premazom i dvostrukim slojem trake za varenje V-4 - vareno. U cijenu su uključene vrijednosti svih radova i materijala. Obračun po m</t>
    </r>
    <r>
      <rPr>
        <vertAlign val="superscript"/>
        <sz val="10"/>
        <rFont val="Arial"/>
        <family val="2"/>
        <charset val="238"/>
      </rPr>
      <t>2</t>
    </r>
    <r>
      <rPr>
        <sz val="10"/>
        <rFont val="Arial"/>
        <family val="2"/>
        <charset val="1"/>
      </rPr>
      <t>.</t>
    </r>
  </si>
  <si>
    <r>
      <t>Izrada toplinske izolacije podova.  Između ploča izolacije i betonske košuljice postavlja se PE folija debljine 0,20 mm s potrebnim preklopima koji se lijepe samoljepljivom trakom širine 4 cm. U cijenu uključiti vrijednosti svih potrebnih radova i materijala. Obračun po m</t>
    </r>
    <r>
      <rPr>
        <vertAlign val="superscript"/>
        <sz val="10"/>
        <rFont val="Arial"/>
        <family val="2"/>
        <charset val="238"/>
      </rPr>
      <t>2</t>
    </r>
    <r>
      <rPr>
        <sz val="10"/>
        <rFont val="Arial"/>
        <family val="2"/>
        <charset val="1"/>
      </rPr>
      <t xml:space="preserve"> uključivo i PE foliju.</t>
    </r>
  </si>
  <si>
    <t>a/ podne klinker keramičke pločice natkrivene terase</t>
  </si>
  <si>
    <t xml:space="preserve">Betoniranje nadtemeljnih zidova u dvostranoj daščanoj oplati. Visina nadtemeljnih zidova je 60 cm  U cijenu je uključena izrada odnosno dobava i prijevoz betona te strojna ugradba i njega svježeg betona. </t>
  </si>
  <si>
    <r>
      <t>Površinski iskop zemlje III  kategorije dubine do 30 cm na mjestu planiranih kolnih i pješačkih prilaza s odvozom.
Obračun po m</t>
    </r>
    <r>
      <rPr>
        <vertAlign val="superscript"/>
        <sz val="10"/>
        <rFont val="Arial"/>
        <family val="2"/>
        <charset val="238"/>
      </rPr>
      <t>3</t>
    </r>
    <r>
      <rPr>
        <sz val="10"/>
        <rFont val="Arial"/>
        <family val="2"/>
        <charset val="238"/>
      </rPr>
      <t xml:space="preserve"> iskopanog materijla u sraslom stanju.
Odvoz na gradsku deponiju udaljenosti do 25 km.</t>
    </r>
  </si>
  <si>
    <t>Izrada, doprema i ugradba ulaznih dvokrilnih kliznih djelomično ostakljenih  vrata, sa svim potrebnim okovom. Vrata su izrađena od drveta u boji po izboru projektanta. Svi drveni elementi  moraju osigurati potrebnu statičku stabilnost vrata. Vrata  ostakliti sigurnosnim  staklom debljine 6mm čija je izrada, doprema i ugradnja odnosno ostakljenje drvenim letvicama uključeno u ovu stavku. Dovratnike i nadvratnik opremiti utorenim drvenim brtvama, a vratna krila zaustavljivačem. Sa svim potrebnim okovom. U cijenu stavke uključen je sav potreban rad i materijal do potpune ugrađenosti vrata.</t>
  </si>
  <si>
    <t xml:space="preserve">a/ ulazna vrata  sa ostakljenjem 180/260cm </t>
  </si>
  <si>
    <t>a/  debljine 10 cm</t>
  </si>
  <si>
    <r>
      <t>Dobava materijala te ugradba toplinske izolacije od ETICS ploča na sve vanjske zidove. U cijenu su uključene vrijednosti svih radova i materijala. Obračun po m</t>
    </r>
    <r>
      <rPr>
        <vertAlign val="superscript"/>
        <sz val="10"/>
        <rFont val="Arial"/>
        <family val="2"/>
        <charset val="238"/>
      </rPr>
      <t>2</t>
    </r>
    <r>
      <rPr>
        <sz val="10"/>
        <rFont val="Arial"/>
        <family val="2"/>
        <charset val="1"/>
      </rPr>
      <t>.</t>
    </r>
  </si>
  <si>
    <r>
      <t>Dobava, nasipanje i nabijanje tamponskog sloja šljunčanim materijalom d = 5 cm ispod temeljnih traka do potrebne visine.
U cijenu uračunato i poravnanje tamponske podloge s točnošću do 2 cm, te potrebno nabijanje.
Radove izvesti stručno, jer sve štete oko slijegavanja  padaju na teret izvoditelja radova. 
Obračun po m</t>
    </r>
    <r>
      <rPr>
        <vertAlign val="superscript"/>
        <sz val="10"/>
        <rFont val="Arial"/>
        <family val="2"/>
        <charset val="238"/>
      </rPr>
      <t>3</t>
    </r>
    <r>
      <rPr>
        <sz val="10"/>
        <rFont val="Arial"/>
        <family val="2"/>
        <charset val="238"/>
      </rPr>
      <t xml:space="preserve"> šljunčanog materijala u sraslom stanju.</t>
    </r>
  </si>
  <si>
    <t>Plitko prekapanje površine za usitnjavanje zemlje. Ravnanje i grabljanje (fino planiranje) prekopane zemlje s usitnjavanjem tla II kategorije.</t>
  </si>
  <si>
    <t>a.1.  betoniranje tlačne ploče ( 5 cm ), komplet materijal i rad</t>
  </si>
  <si>
    <t>a.2.  rad, materijal, stropne gredice i uložna opeka</t>
  </si>
  <si>
    <t>Zidarska obrada otvora prije ugradbe stolarije. Jedinična cijena uključuje dovođenje otvora na provokutni oblik uz sva štemanja i žbukanje cementnim mortom.  Isto tako posebno su odvojeni otvori sa istacima.</t>
  </si>
  <si>
    <t>m'</t>
  </si>
  <si>
    <t>Gruba žbuka produžnim cementnim mortom marke M-5, a fina žbuka vapnenim mortom marke M-2,5. Prije žbukanja sve površine poprskati rijetkim cementnim mortom.</t>
  </si>
  <si>
    <t>Gruba žbuka produženim cementnim mortom marke M-5, a fina žbuka vapnenim mortom marke M-2,5. Prije žbukanja sve površine prskati rijektim cementnim mortom.</t>
  </si>
  <si>
    <r>
      <t>Izrada sustava pune toplinske zaštite vanjskog zida sistem sa polistirenskim izolacijskim pločama ( gustoća 25kg/m</t>
    </r>
    <r>
      <rPr>
        <vertAlign val="superscript"/>
        <sz val="10"/>
        <rFont val="Arial"/>
        <family val="2"/>
        <charset val="238"/>
      </rPr>
      <t>3</t>
    </r>
    <r>
      <rPr>
        <sz val="10"/>
        <rFont val="Arial"/>
        <family val="2"/>
        <charset val="1"/>
      </rPr>
      <t xml:space="preserve"> ) debljine 10cm, ljepljenih sa polimernim cementnim ljepilom i dodatno pričvršćenih tipskim držačima ubušenim u pročelje prema uputama proizvonača. Komplet sa svim materijalom potrebnim prema uputama proizvođaća (ojačanje rubova, mrežica, cementna žbuka sa dodacima polimera... ). Završnu obradu predvidjeti u boji, boja po izboru projektanta. Radna skela obračunava se posebno. Obračun po m</t>
    </r>
    <r>
      <rPr>
        <vertAlign val="superscript"/>
        <sz val="10"/>
        <rFont val="Arial"/>
        <family val="2"/>
        <charset val="238"/>
      </rPr>
      <t>2</t>
    </r>
    <r>
      <rPr>
        <sz val="10"/>
        <rFont val="Arial"/>
        <family val="2"/>
        <charset val="1"/>
      </rPr>
      <t xml:space="preserve"> obrađenog pročelja za pojedinu vrstu radova. Pranje pročelja vodom od ostataka prašine. Obrada zidne plohe cementnim špricom 2mm sa rabiciranjem spojeva različitih materijala pocinčanim punktiranim rabicom 25x25x0,9 uz prethodno navlaživanjem zidne plohe vodom. Ljepljenje lamela od stiropora, debljine 12cm sa građevinskim ljepilom koje se nanosi punoplošno na lamelu ili zid, uključivo sa postavljanjem sokl profila i tipskim pričvrsnicama 2 komada po lameli, te postavljanjem špaletnih elemenata d=2cm. Izvedba prvog i drugog sloja gletanja sa građevinskim ljepilom u debljini 2 do 3mm po sloju, uključivo dijagonalno uitskivanje traka mrežice dim. 30x50cm na kutove oko otvora i postavljanja na sve kutove građevine i na špalete oko otvora kutnih profila sa mrežicom, te utiskivanja staklene mrežice SM-28F po čitavoj površini u svježe građevinsko ljepilo, pri izvođenju prvog sloja gletanja impregnacija pročelja mineral kvarc grundom nanošenje sloja dekorativne žbuke d=0,5cm (sep ili sl.) u boji, boja prema izboru projektanta. Sve opisane stavke predvidjeti u danoj površini – količini rada.
</t>
    </r>
  </si>
  <si>
    <r>
      <t>Završna obrada sokla građevine. Podloga se očisti i grundira.
Na grundiranu podlogu se nanosi mort u debljini do 20 mm i
kao završna obrada - SEP ili sl. u veličini zrna, boji i tonu
po izboru projektanta. U cijenu su uključene vrijednosti svih potrebnih radova i materijal.Obračun po m</t>
    </r>
    <r>
      <rPr>
        <vertAlign val="superscript"/>
        <sz val="10"/>
        <rFont val="Arial"/>
        <family val="2"/>
        <charset val="238"/>
      </rPr>
      <t>2</t>
    </r>
    <r>
      <rPr>
        <sz val="10"/>
        <rFont val="Arial"/>
        <family val="2"/>
        <charset val="1"/>
      </rPr>
      <t xml:space="preserve"> obrađene površine.</t>
    </r>
  </si>
  <si>
    <r>
      <t>Izrada plivajućeg cementnog estriha preko toplinske izolacije kao podloga za sve vrste podova. Čvrstoća na tlak min 30 N/mm</t>
    </r>
    <r>
      <rPr>
        <vertAlign val="superscript"/>
        <sz val="10"/>
        <rFont val="Arial"/>
        <family val="2"/>
        <charset val="238"/>
      </rPr>
      <t>2</t>
    </r>
    <r>
      <rPr>
        <sz val="10"/>
        <rFont val="Arial"/>
        <family val="2"/>
        <charset val="1"/>
      </rPr>
      <t>, čvrstoća na savijanje min 4 N/mm</t>
    </r>
    <r>
      <rPr>
        <vertAlign val="superscript"/>
        <sz val="10"/>
        <rFont val="Arial"/>
        <family val="2"/>
        <charset val="238"/>
      </rPr>
      <t>2</t>
    </r>
    <r>
      <rPr>
        <sz val="10"/>
        <rFont val="Arial"/>
        <family val="2"/>
        <charset val="1"/>
      </rPr>
      <t>, a tvrdoća min 60 N/mm</t>
    </r>
    <r>
      <rPr>
        <vertAlign val="superscript"/>
        <sz val="10"/>
        <rFont val="Arial"/>
        <family val="2"/>
        <charset val="238"/>
      </rPr>
      <t>2</t>
    </r>
    <r>
      <rPr>
        <sz val="10"/>
        <rFont val="Arial"/>
        <family val="2"/>
        <charset val="1"/>
      </rPr>
      <t>. Stavka obuhvaća sve pripremne i završne radove i materijal. U jediničnu cijenu uključiti i armiranje estriha vlaknima te rubnu dilatacionu traku širine 1 cm i visine estriha. Obračun po m</t>
    </r>
    <r>
      <rPr>
        <vertAlign val="superscript"/>
        <sz val="10"/>
        <rFont val="Arial"/>
        <family val="2"/>
        <charset val="238"/>
      </rPr>
      <t>2</t>
    </r>
    <r>
      <rPr>
        <sz val="10"/>
        <rFont val="Arial"/>
        <family val="2"/>
        <charset val="1"/>
      </rPr>
      <t xml:space="preserve"> površine postavljenog estriha tražene debljine. Debljina glazure u prizemlju ispod keramičkih pločica je 4 cm.</t>
    </r>
  </si>
  <si>
    <t>a/ debljine do 4 cm - prizemlje (dio ispod keramičkih pločica )</t>
  </si>
  <si>
    <t>Izrada drvene krovne konstrukcije dvostrešnog krovišta prema projektu iz piljene drvene građe od četinara II klase. U cijenu je uključena sva drvena građa, premazana zaštitnim fungicidnim premazom (kao xiladecor) ili slično, sav potreban okov spojeva i usidrenja, te sav rad na izradi i prijenosima.</t>
  </si>
  <si>
    <r>
      <t>Obračun po m</t>
    </r>
    <r>
      <rPr>
        <vertAlign val="superscript"/>
        <sz val="10"/>
        <rFont val="Arial"/>
        <family val="2"/>
        <charset val="238"/>
      </rPr>
      <t>3</t>
    </r>
    <r>
      <rPr>
        <sz val="10"/>
        <rFont val="Arial"/>
        <family val="2"/>
        <charset val="1"/>
      </rPr>
      <t xml:space="preserve"> ugrađene građe u gotovi krov. </t>
    </r>
  </si>
  <si>
    <r>
      <t xml:space="preserve">NAPOMENA:
</t>
    </r>
    <r>
      <rPr>
        <sz val="10"/>
        <rFont val="Arial"/>
        <family val="2"/>
        <charset val="238"/>
      </rPr>
      <t>Cijena stavke uključuje: sve troškove nabave i dopreme svog potrebnog materijala odgovarajuće kvalitete; stolarsku montažu na građevini; sve horizontalne i vertikalne transporte do mjesta ugradbe; ostakljenje vrstom stakla naznačenom u stavci; sve završne kutne lajsne i potreban pomoćni materijal i pribor (purpen pjena, bitrax traka, pokrovne letvice), prvoklasan okvir za funkcionalnu upotrebu sa naznakom proizvođača; sva šteta nastala nepažnjom u radu. Sve ostalo prema tehničkim uvjetima za stolarske radove.</t>
    </r>
  </si>
  <si>
    <r>
      <t xml:space="preserve">Opločenje </t>
    </r>
    <r>
      <rPr>
        <b/>
        <sz val="10"/>
        <rFont val="Arial"/>
        <family val="2"/>
        <charset val="238"/>
      </rPr>
      <t>natkrivene terase</t>
    </r>
    <r>
      <rPr>
        <sz val="10"/>
        <rFont val="Arial"/>
        <family val="2"/>
        <charset val="238"/>
      </rPr>
      <t xml:space="preserve"> klinker keramičkim pločicama za vanjsku uporabu. Pločice protuklizne i otporne na smrzavanje. Pločice su dimenzija 30 x 30 cm, I klase domaće proizvodnje. Prije postavljanja obavezno je predočiti najmanje tri uzorka i izbor pločica  usuglasiti s projektantom ili nadzorom. Pločice su min. debljine 6-7 mm, a polažu se fugu na fugu (2 mm) s paralelnim reškama, ljepljenjem za podlogu flaksibilnim ljepilom otpornim na vanjske atmosferilije i smrzavanje, te fugiranjem fug masom za vanjsku uporabu. Rubove pločica uz bočne plohe rezati ovisno o stvarnom stanju. Spojeve zidne i spojeve zidne i podne keramike silikonizirati. Sve radove izvršiti prema uputstvima proizvođača.
Obračun po m</t>
    </r>
    <r>
      <rPr>
        <vertAlign val="superscript"/>
        <sz val="10"/>
        <rFont val="Arial"/>
        <family val="2"/>
        <charset val="238"/>
      </rPr>
      <t>2</t>
    </r>
    <r>
      <rPr>
        <sz val="10"/>
        <rFont val="Arial"/>
        <family val="2"/>
        <charset val="238"/>
      </rPr>
      <t xml:space="preserve"> gotovog poda.</t>
    </r>
  </si>
  <si>
    <r>
      <t xml:space="preserve">Dobava i polaganje podnih  blago reljefnih protukliznih pločica u </t>
    </r>
    <r>
      <rPr>
        <b/>
        <sz val="10"/>
        <rFont val="Arial"/>
        <family val="2"/>
        <charset val="238"/>
      </rPr>
      <t>sanitarnom čvoru i wc-u</t>
    </r>
    <r>
      <rPr>
        <sz val="10"/>
        <rFont val="Arial"/>
        <family val="2"/>
        <charset val="238"/>
      </rPr>
      <t>. Pločice su dim:  20/20 cm, I klase domaće proizvodnje. Prije postavljanja obavezno je predočiti najmanje tri uzorka i izbor pločica  usuglasiti s projektantom. Pločice su min. debljine 6-7 mm, a polažu se fugu na fugu (2-3 mm) s paralelnim reškama, ljepljenjem za podlogu ljepilom netopivim u vodi i kitanjem fuga. Rubove pločica uz bočne plohe rezati ovisno o stvarnom stanju. Spojeve zidne i spojeve zidne i podne keramike silikonizirati. Na sučeljima vertikalnih ploha ugraditi kutne PVC profile odgovarajuće debljine. Sva otežanja i potrebna prilagođenja obračunati u cijenu, po m</t>
    </r>
    <r>
      <rPr>
        <vertAlign val="superscript"/>
        <sz val="10"/>
        <rFont val="Arial"/>
        <family val="2"/>
        <charset val="238"/>
      </rPr>
      <t>2</t>
    </r>
    <r>
      <rPr>
        <sz val="10"/>
        <rFont val="Arial"/>
        <family val="2"/>
        <charset val="238"/>
      </rPr>
      <t>. Sve radove izvršiti prema uputstvima proizvođača.
Obračun po m</t>
    </r>
    <r>
      <rPr>
        <vertAlign val="superscript"/>
        <sz val="10"/>
        <rFont val="Arial"/>
        <family val="2"/>
        <charset val="238"/>
      </rPr>
      <t>2</t>
    </r>
    <r>
      <rPr>
        <sz val="10"/>
        <rFont val="Arial"/>
        <family val="2"/>
        <charset val="238"/>
      </rPr>
      <t xml:space="preserve"> gotovog poda.</t>
    </r>
  </si>
  <si>
    <r>
      <t xml:space="preserve">Dobava i polaganje zidnih pločica u </t>
    </r>
    <r>
      <rPr>
        <b/>
        <sz val="10"/>
        <rFont val="Arial"/>
        <family val="2"/>
        <charset val="238"/>
      </rPr>
      <t>sanitarnom čvoru i wc-u</t>
    </r>
    <r>
      <rPr>
        <sz val="10"/>
        <rFont val="Arial"/>
        <family val="2"/>
        <charset val="238"/>
      </rPr>
      <t>. Pločice su dim:  20/20 cm, I klase domaće proizvodnje. 
Prije postavljanja obavezno je predočiti najmanje tri uzorka i izbor pločica  usuglasiti s projektantom. Pločice su min. debljine 6-7 mm, a polažu se fugu na fugu (2-3 mm) s paralelnim reškama, ljepljenjem na impregniranu podlogu ( impregnaciju uobziriti u cijenu stavke ), ljepilom netopivim u vodi i kitanjem fuga. Rubove pločica uz bočne plohe rezati ovisno o stvarnom stanju. Spojeve zidne i spojeve zidne i podne keramike silikonizirati. Na sučeljima vertikalnih ploha ugraditi kutne PVC profile odgovarajuće debljine. Pločice se postavljaju po ukupnoj visini prostorije. Sve radove izvršiti prema uputstvima proizvođača.
Obračun po m</t>
    </r>
    <r>
      <rPr>
        <vertAlign val="superscript"/>
        <sz val="10"/>
        <rFont val="Arial"/>
        <family val="2"/>
        <charset val="238"/>
      </rPr>
      <t>2</t>
    </r>
    <r>
      <rPr>
        <sz val="10"/>
        <rFont val="Arial"/>
        <family val="2"/>
        <charset val="238"/>
      </rPr>
      <t xml:space="preserve"> gotovog zida.</t>
    </r>
  </si>
  <si>
    <r>
      <t>Ličenje zidova i stropova disperzivnim bojama u 2 završna premaza u boji po izboru projektanta ili investitora. Boja mora biti dovoljno  otporna na oštečenja i trošenja i ne smije se brisati tj. mora imati visoka svojstva vodootpornosti, mora zadovoljavati visoke kriterije zaštite od plijesni i gljivica, imati visoka svojstva paropropusnosti, netoksičnosti, nezapaljivosti te osigurati dobru pokrivenost površine na koju se nanosi boja. U cijenu stavke uračunati sve neophodne predradnje (impregnacija, dvostruko gletanje, brušenje i otprašivanje) prema uputi proizvođača kao i potrebna zaštita podova i okolnih elemenata interijera. U cijenu uključiti vrijednosti svih potrebnih radova, materijal te pokretnu radnu skelu za visinu prostorija. Konačan odabir boja za ličenje zidova uskladiti sa projektantom ili nadzornim inženjerom.  U cijenu su uključene vrijednosti svih radova i materijala. Obračun po m</t>
    </r>
    <r>
      <rPr>
        <vertAlign val="superscript"/>
        <sz val="10"/>
        <rFont val="Arial"/>
        <family val="2"/>
        <charset val="238"/>
      </rPr>
      <t>2</t>
    </r>
    <r>
      <rPr>
        <sz val="10"/>
        <rFont val="Arial"/>
        <family val="2"/>
        <charset val="238"/>
      </rPr>
      <t xml:space="preserve"> razvijene površine.</t>
    </r>
  </si>
  <si>
    <r>
      <t>Dobava, razastiranje, planiranje i nabijanje tamponskog sloja kamenog agregata debljine 25 cm, nabijanjem Ms = 30 MPa ispod podne ploče prizemlja i pristupne rampe ( ispuna između nadtemeljnih zidova do potrebne visine) .
Radove izvesti stručno, jer sve štete oko slijegavanja  padaju na teret izvoditelja radova. 
U cijenu uračunato i poravnanje podloge s točnošću do 2 cm, te potrebno nabijanje.
Obračun po m</t>
    </r>
    <r>
      <rPr>
        <vertAlign val="superscript"/>
        <sz val="10"/>
        <rFont val="Arial"/>
        <family val="2"/>
        <charset val="238"/>
      </rPr>
      <t>3</t>
    </r>
    <r>
      <rPr>
        <sz val="10"/>
        <rFont val="Arial"/>
        <family val="2"/>
        <charset val="238"/>
      </rPr>
      <t xml:space="preserve"> kamenog agregata u sraslom stanju.</t>
    </r>
  </si>
  <si>
    <t>Dobava,doprema, razastiranje i fino planiranje plodne zemlje u sloju debljine 25 cm oko objekta (prikaz u pročeljima objekta). Obračun po m³ ugrađene zemlje</t>
  </si>
  <si>
    <t>Betoniranje  AB pristupne rampe uz stubište na tamponskom sloju zbijenog šljunka debljine 25 cm, prema situaciji.
Betoniranje izvesti betonom C25/30 u dvostranoj drvenoj oplati . 
Armirati konstruktivno s armaturnom mrežom Q335 u sredini presjeka. Izvesti u padu 5%.
U cijenu je uključena izrada odnosno dobava i prijevoz betona, te ugradba i njega svježeg betona, potrebna količina  armature.</t>
  </si>
  <si>
    <t xml:space="preserve">INSTALACIJE VANJSKE VODOVODNE MREŽE </t>
  </si>
  <si>
    <t>PRIPREMNI RADOVI</t>
  </si>
  <si>
    <t>Izvedba vodomjernog okna. Stavka sadrži sve potrebne građevinske i strojarske radove do potpune gotovosti (iskop, izvedba okna, strojarski radovi, poklopac…)</t>
  </si>
  <si>
    <t>komplet</t>
  </si>
  <si>
    <t>UKUPNO   ............................................................................................................</t>
  </si>
  <si>
    <r>
      <t>Iskop rova u zemlji III kategorije za polaganje vodovodnih cijevi. Širina rova do 0,40 m prosječne dubine do 0,80 m. 
Iskop se vrši ručno u dijelu gdje postoje podzemne instalacije, ostalo je strojni iskop. Iskopani materijal se odbacuje 1,0 m od ruba rova. U cijenu ulazi i eventualno potrebno razupiranje i crpljenje vode.
Obračun po m</t>
    </r>
    <r>
      <rPr>
        <vertAlign val="superscript"/>
        <sz val="10"/>
        <rFont val="Arial"/>
        <family val="2"/>
        <charset val="238"/>
      </rPr>
      <t>3</t>
    </r>
    <r>
      <rPr>
        <sz val="10"/>
        <rFont val="Arial"/>
        <family val="2"/>
        <charset val="238"/>
      </rPr>
      <t xml:space="preserve"> iskopane zemlje u sraslom stanju.</t>
    </r>
  </si>
  <si>
    <r>
      <t>m</t>
    </r>
    <r>
      <rPr>
        <vertAlign val="superscript"/>
        <sz val="10"/>
        <rFont val="Arial"/>
        <family val="2"/>
        <charset val="238"/>
      </rPr>
      <t>3</t>
    </r>
  </si>
  <si>
    <t>Dobava. nasipanje i planiranje  nasipa dna rova za postavu vodovodnih cijevi, batuda u sloju debljine d=20cm.
Potrebno je fino planiranje nagiba pod kojim se polažu cijevi.</t>
  </si>
  <si>
    <t>Zatrpavanje cijevi materijalom iz iskopa iz kojeg su odstranjeni krupniji komadi i eventualno kamenje ili ostaci građevinskog materijala.</t>
  </si>
  <si>
    <r>
      <t>Odvoz viška materijala na mjesnu deponiju. Stavka obuhvaća:
   - utovar zemlje u transportna sredstva
   - prijevoz
   - istovar i razastiranje materijala na deponiji
Obračun po m</t>
    </r>
    <r>
      <rPr>
        <vertAlign val="superscript"/>
        <sz val="10"/>
        <rFont val="Arial"/>
        <family val="2"/>
        <charset val="238"/>
      </rPr>
      <t>3</t>
    </r>
    <r>
      <rPr>
        <sz val="10"/>
        <rFont val="Arial"/>
        <family val="2"/>
        <charset val="238"/>
      </rPr>
      <t xml:space="preserve"> iskopane zemlje u sraslom stanju.
Odvoz na mjesnu deponiju udaljenosti do 25 km. U stavku je uključena taksa za odlaganje otpada.</t>
    </r>
  </si>
  <si>
    <t>MONTAŽNI RADOVI</t>
  </si>
  <si>
    <r>
      <t xml:space="preserve">Dobava, transport i montaža pocinčanih čeličnih cijevi </t>
    </r>
    <r>
      <rPr>
        <sz val="10"/>
        <rFont val="Calibri"/>
        <family val="2"/>
        <charset val="238"/>
      </rPr>
      <t>φ</t>
    </r>
    <r>
      <rPr>
        <sz val="10"/>
        <rFont val="Arial"/>
        <family val="2"/>
        <charset val="238"/>
      </rPr>
      <t>3/4"dovoda vode te dobava i izrada sa svim potrebnim fazonskim komadima, priključcima, spojnicama, ventilima, brtvenim i potrošnim materijalom za spajanje od vodomjera u šahtu pa do ulaska u objekat, prema naputcima proizvođača.</t>
    </r>
  </si>
  <si>
    <r>
      <t xml:space="preserve">a/  </t>
    </r>
    <r>
      <rPr>
        <sz val="10"/>
        <rFont val="Symbol"/>
        <family val="1"/>
        <charset val="2"/>
      </rPr>
      <t>f</t>
    </r>
    <r>
      <rPr>
        <sz val="10"/>
        <rFont val="Arial"/>
        <family val="2"/>
        <charset val="238"/>
      </rPr>
      <t xml:space="preserve"> 3/4"</t>
    </r>
  </si>
  <si>
    <r>
      <t>m</t>
    </r>
    <r>
      <rPr>
        <vertAlign val="superscript"/>
        <sz val="10"/>
        <rFont val="Arial"/>
        <family val="2"/>
        <charset val="238"/>
      </rPr>
      <t>'</t>
    </r>
  </si>
  <si>
    <r>
      <t xml:space="preserve">b/  vodomjer (prema uvjetima distributera usvaja se vodomjer proizvođač ABB, tip PICOFLUX ili jednakovrijedan ___ kap. 5,00 m3/h, </t>
    </r>
    <r>
      <rPr>
        <sz val="10"/>
        <rFont val="Symbol"/>
        <family val="1"/>
        <charset val="2"/>
      </rPr>
      <t>f</t>
    </r>
    <r>
      <rPr>
        <sz val="10"/>
        <rFont val="Arial"/>
        <family val="2"/>
        <charset val="238"/>
      </rPr>
      <t xml:space="preserve"> 20, hv=0,20 bara)</t>
    </r>
  </si>
  <si>
    <t>Radovi na priključenju interne vodovodne instalacije na bunar. Svi radovi u kompletu se izvode prema uvjetima, troškovniku, a o trošku investitora.
Obračun po komadu kompletno izvedenog priključka.</t>
  </si>
  <si>
    <t>Dobava i ugradnja zaštitnih cijevi ( vodilica ) za provod vodovodnih cijevi kroz temelje i zidove. U jediničnu cijenu uračunati dobavu i montažu zaštitnih cijevi te sav kompletan rad i materijal. Obračun po m' ugrađene cijevi.</t>
  </si>
  <si>
    <r>
      <t xml:space="preserve">a/ za vodovodnu cijev </t>
    </r>
    <r>
      <rPr>
        <sz val="10"/>
        <rFont val="Symbol"/>
        <family val="1"/>
        <charset val="2"/>
      </rPr>
      <t>f</t>
    </r>
    <r>
      <rPr>
        <sz val="10"/>
        <rFont val="Arial"/>
        <family val="2"/>
        <charset val="238"/>
      </rPr>
      <t xml:space="preserve"> 3/4"</t>
    </r>
  </si>
  <si>
    <t>INSTALACIJE VANJSKE KANALIZACIJSKE MREŽE</t>
  </si>
  <si>
    <t>ZEMLJANI I MONTAŽNI RADOVI</t>
  </si>
  <si>
    <r>
      <t>Iskop rova u zemlji III kategorije za polaganje kanali.PVC cijevi, za nepropusnu sabirnu jamu. Širina rova do 0,40 m prosječne dubine do 0,80 m. Iskop se vrši ručno u dijelu gdje postoje podzemne instalacije, ostalo je strojni iskop. Iskopani materijal se odbacuje 1,0 m od ruba rova. U stavci je uključen povećani iskop za sabirnu jamu. U cijenu ulazi i eventualno potrebno razupiranje i crpljenje vode. Obračun po m</t>
    </r>
    <r>
      <rPr>
        <vertAlign val="superscript"/>
        <sz val="10"/>
        <rFont val="Arial"/>
        <family val="2"/>
        <charset val="238"/>
      </rPr>
      <t>3</t>
    </r>
    <r>
      <rPr>
        <sz val="10"/>
        <rFont val="Arial"/>
        <family val="2"/>
        <charset val="238"/>
      </rPr>
      <t xml:space="preserve"> iskopane zemlje u sraslom stanju.</t>
    </r>
  </si>
  <si>
    <t xml:space="preserve">Dobava. nasipanje i planiranje  nasipa dna rova za postavu PVC kanalizacijskih cijevi, batuda u sloju debljine d=20cm
Potrebno je fino planiranje nagiba pod kojim se polažu cijevi.
 </t>
  </si>
  <si>
    <t xml:space="preserve">Zatrpavanje rova za polaganje instalacije kanalizacije materijalom iz iskopa iz kojeg su odstranjeni krupniji komadi i eventualno kamenje ili ostaci građevinskog materijala.
</t>
  </si>
  <si>
    <r>
      <t>Odvoz viška materijala na deponiju. Stavka obuhvaća:
utovar zemlje u transportna sredstva, prijevoz, istovar i razastiranje materijala na deponiji. Obračun po m</t>
    </r>
    <r>
      <rPr>
        <vertAlign val="superscript"/>
        <sz val="10"/>
        <rFont val="Arial"/>
        <family val="2"/>
        <charset val="238"/>
      </rPr>
      <t>3</t>
    </r>
    <r>
      <rPr>
        <sz val="10"/>
        <rFont val="Arial"/>
        <family val="2"/>
        <charset val="238"/>
      </rPr>
      <t xml:space="preserve"> iskopane zemlje u sraslom stanju. Odvoz na deponiju udaljenosti do 25 km. U stavku je uključena taksa za odlaganje otpada.</t>
    </r>
  </si>
  <si>
    <r>
      <t xml:space="preserve">Dobava i montaža PVC cijevi </t>
    </r>
    <r>
      <rPr>
        <sz val="10"/>
        <rFont val="Calibri"/>
        <family val="2"/>
        <charset val="238"/>
      </rPr>
      <t>φ</t>
    </r>
    <r>
      <rPr>
        <sz val="10"/>
        <rFont val="Arial"/>
        <family val="2"/>
        <charset val="238"/>
      </rPr>
      <t>150 za odvodnju. U cijenu su uključeni sav rad i materijal ( fazonski komadi kao m</t>
    </r>
    <r>
      <rPr>
        <sz val="10"/>
        <rFont val="Calibri"/>
        <family val="2"/>
        <charset val="238"/>
      </rPr>
      <t>'</t>
    </r>
    <r>
      <rPr>
        <sz val="10"/>
        <rFont val="Arial"/>
        <family val="2"/>
        <charset val="238"/>
      </rPr>
      <t xml:space="preserve"> cijevi) i ispitivanje instalacije.</t>
    </r>
  </si>
  <si>
    <r>
      <t xml:space="preserve">a/  </t>
    </r>
    <r>
      <rPr>
        <sz val="10"/>
        <rFont val="Symbol"/>
        <family val="1"/>
        <charset val="2"/>
      </rPr>
      <t>f</t>
    </r>
    <r>
      <rPr>
        <sz val="10"/>
        <rFont val="Arial"/>
        <family val="2"/>
        <charset val="238"/>
      </rPr>
      <t xml:space="preserve"> 150 mm</t>
    </r>
  </si>
  <si>
    <r>
      <t>m</t>
    </r>
    <r>
      <rPr>
        <vertAlign val="superscript"/>
        <sz val="10"/>
        <rFont val="Arial"/>
        <family val="2"/>
        <charset val="238"/>
      </rPr>
      <t>1</t>
    </r>
  </si>
  <si>
    <t>Sabirna jama izvodi se od vodonepropusnog betona MB20 sa unutarnjim premazom vodonepropusnom masom za izravnanje kojom se zatvaraju eventualne pore u betonu. Debljina stijenki podne ploče i zidova je 25cm, a stropne ploče je15cm, armirano sa RA400/500.U cijenu uračunato: iskop, oplata, beton,armatura te dobava i ugradba metalnog poklopca.</t>
  </si>
  <si>
    <t>Izrada komplet revizionog okna dimenzija 90/90cm, dubine prema nacrtu. Stranice i dno izvedeni su od armiranog betona MB20 d=15cm, armirati s Q131. U cijenu je uračunato: iskop, oplata, beton, armatura te dobava i ugradba metalnog poklopca 60/60cm.</t>
  </si>
  <si>
    <t>INSTALACIJE UNUTARNJE VODOVODNE MREŽE</t>
  </si>
  <si>
    <r>
      <t xml:space="preserve">Dobava i montaža  pocinčanih čeličnih vodovodnih cijevi </t>
    </r>
    <r>
      <rPr>
        <sz val="10"/>
        <rFont val="Calibri"/>
        <family val="2"/>
        <charset val="238"/>
      </rPr>
      <t>φ</t>
    </r>
    <r>
      <rPr>
        <sz val="10"/>
        <rFont val="Arial"/>
        <family val="2"/>
        <charset val="238"/>
      </rPr>
      <t xml:space="preserve">3/4" i </t>
    </r>
    <r>
      <rPr>
        <sz val="10"/>
        <rFont val="Calibri"/>
        <family val="2"/>
        <charset val="238"/>
      </rPr>
      <t>φ</t>
    </r>
    <r>
      <rPr>
        <sz val="10"/>
        <rFont val="Arial"/>
        <family val="2"/>
        <charset val="238"/>
      </rPr>
      <t>1/2". Cijevi se ugrađuju za hladnu i toplu vodu u građevini. U jediničnu cijenu uračunati dobavu i montažu cijevi, sav potreban sitan pribor, spojni materijal i fazonske komade, pres fitinge, priključna koljena i montažne elemente za mješalice i slavine kao i sav potreban materijal i pribor za montažu cijevi s pričvršćivanjem, ovisno o mjestu montaže ( kuke, konzole, ovjesi i slično ).
Sav ugrađeni materijal i pribor mora imati odgovarajuće ateste i biti od istog proizvođača, a ugradnja se mora izvoditi isključivo po uputstvima proizvođača.</t>
    </r>
  </si>
  <si>
    <r>
      <t xml:space="preserve">a/  </t>
    </r>
    <r>
      <rPr>
        <sz val="10"/>
        <rFont val="Symbol"/>
        <family val="1"/>
        <charset val="2"/>
      </rPr>
      <t>f</t>
    </r>
    <r>
      <rPr>
        <sz val="10"/>
        <rFont val="Arial"/>
        <family val="2"/>
        <charset val="238"/>
      </rPr>
      <t xml:space="preserve"> 1/2"</t>
    </r>
  </si>
  <si>
    <r>
      <t xml:space="preserve">b/  </t>
    </r>
    <r>
      <rPr>
        <sz val="10"/>
        <rFont val="Symbol"/>
        <family val="1"/>
        <charset val="2"/>
      </rPr>
      <t>f</t>
    </r>
    <r>
      <rPr>
        <sz val="10"/>
        <rFont val="Arial"/>
        <family val="2"/>
        <charset val="238"/>
      </rPr>
      <t xml:space="preserve"> 3/4"</t>
    </r>
  </si>
  <si>
    <t>Dobava i montaža toplinske izolacije cijevi položenih u pod i zid, navlakama iz filca s plastičnom vodonepropusnom zaštitom.</t>
  </si>
  <si>
    <t>Izrezivanje i štemanje šliceva u podovima i zidovima za vođenje kućne instalacije hladne i tople vode, uključivo utovar, prijevoz i istovar otpadnog materijala na gradsku deponiju. Obračun po m' šlica.</t>
  </si>
  <si>
    <t>Bušenje i štemanje prodora za potrebe vodovodnih instalacija u zidovima, stropovima i temeljima, uključivo utovar, prijevoz i istovar otpadnog materijala na gradsku deponiju udaljunosti do 25 km. U stavku je uključena taksa za odlaganje otpada.Obračun po kom prodora bez koef. rastresitosti.</t>
  </si>
  <si>
    <t>Zatvaranje šliceva u zidu nakon izvođenja vodovodnih instalacija  i nakon izvršene tlačne probe - šlic je potrebno rabicirati i zatim ožbukati. Obračun po m'  bez obzira na veličinu šlica.</t>
  </si>
  <si>
    <t>Zatvaranje prodora u zidovima od opeke nakon izvođenja vodovodnih instalacija. Ispunu izvesti poliuretanskom pjenom, a otvor s jedne i druge strane zatvoriti cem. mortom koji će se rabicirati. Po kom bez obzira na veličinu.</t>
  </si>
  <si>
    <t>INSTALACIJE UNUTARNJE KANALIZACIJSKE MREŽE</t>
  </si>
  <si>
    <t xml:space="preserve">Dobava i ugradba obične kanalizacijske pvc cijevi za izvedbu kanalizacijske mreže unutar građevine, te vertikalnih i horizontalnih sabirnica u građevini (boja RAL 7037 svijetlo siva, kvaliteta prema DIN 19531). U cijenu su uključeni dobava i montaža cijevi, svi potrebni fasonski elementi ( tipa račve, koljena, klizne spojke ) i  elementi za montažu kao što su spojnice, brtve, paste, zavješenja i sav sitan materijal i pribor za montažu cijevi, radna skela.
Sve račve su sa ubodima pod kutom od 45°, svi pregibi od 90° rješavaju se sa dva koljena po 45°. Sve komplet gotovo i montirano prema uputstvu proizvođača cijevi i pribora.
</t>
  </si>
  <si>
    <r>
      <t xml:space="preserve">a/  </t>
    </r>
    <r>
      <rPr>
        <sz val="10"/>
        <rFont val="Symbol"/>
        <family val="1"/>
        <charset val="2"/>
      </rPr>
      <t>f</t>
    </r>
    <r>
      <rPr>
        <sz val="10"/>
        <rFont val="Arial"/>
        <family val="2"/>
        <charset val="238"/>
      </rPr>
      <t xml:space="preserve"> 110 mm</t>
    </r>
  </si>
  <si>
    <r>
      <t xml:space="preserve">b/  </t>
    </r>
    <r>
      <rPr>
        <sz val="10"/>
        <rFont val="Symbol"/>
        <family val="1"/>
        <charset val="2"/>
      </rPr>
      <t>f</t>
    </r>
    <r>
      <rPr>
        <sz val="10"/>
        <rFont val="Arial"/>
        <family val="2"/>
        <charset val="238"/>
      </rPr>
      <t xml:space="preserve"> 50 mm</t>
    </r>
  </si>
  <si>
    <r>
      <t>Izrezivanje i štemanje šliceva u podovima i zidovima za vođenje instalacija kućne kanalizacije uključivo utovar, prijevoz i istovar otpadnog materijala na gradsku deponiju. Obračun po m</t>
    </r>
    <r>
      <rPr>
        <vertAlign val="superscript"/>
        <sz val="10"/>
        <rFont val="Arial"/>
        <family val="2"/>
        <charset val="238"/>
      </rPr>
      <t>'</t>
    </r>
    <r>
      <rPr>
        <sz val="10"/>
        <rFont val="Arial"/>
        <family val="2"/>
        <charset val="238"/>
      </rPr>
      <t xml:space="preserve"> šlica.</t>
    </r>
  </si>
  <si>
    <t>Bušenje i štemanje prodora za potrebe kanalizacionih instalacija u zidovima, stropovima i temeljima, uključivo utovar, prijevoz i istovar otpadnog materijala na deponiju udaljenosti do 25 km. U stavku je uključena taksa za odlaganje otpada. Obračun po kom prodora bez koef. rastresitosti.</t>
  </si>
  <si>
    <t>Zatvaranje šliceva u zidu nakon izvođenja instalacija kanalizacije i nakon izvršene tlačne probe - šlic je potrebno rabicirati i zatim ožbukati. Obračun po m'  bez obzira na veličinu šlica.</t>
  </si>
  <si>
    <t>Zatvaranje prodora u zidovima od opeke nakon izvođenja kanalizacijskih instalacija. Ispunu izvesti poliuretanskom pjenom, a otvor s jedne i druge strane zatvoriti cem. mortom koji će se rabicirati. Po kom bez obzira na veličinu.</t>
  </si>
  <si>
    <t>SANITARNI UREĐAJI</t>
  </si>
  <si>
    <t>Napomena:
tražena kvaliteta sanitarija i sanitarne galanterije tipa kao INKER Zaprešić ili jednakovrijedan _____________________.</t>
  </si>
  <si>
    <r>
      <t xml:space="preserve">Dobava i ugradnja umivaonika iz bijele fajanse I. klase - tipa kao program "SARA" Inker Zaprešić ili jednakovrijedan ____________________________________, veličine 55x44 cm uključivo dovod hladne i tople vode </t>
    </r>
    <r>
      <rPr>
        <sz val="10"/>
        <rFont val="Symbol"/>
        <family val="1"/>
        <charset val="2"/>
      </rPr>
      <t>f</t>
    </r>
    <r>
      <rPr>
        <sz val="10"/>
        <rFont val="Arial"/>
        <family val="2"/>
        <charset val="238"/>
      </rPr>
      <t xml:space="preserve">1/2", te odvod vode PVC </t>
    </r>
    <r>
      <rPr>
        <sz val="10"/>
        <rFont val="Symbol"/>
        <family val="1"/>
        <charset val="2"/>
      </rPr>
      <t>f11</t>
    </r>
    <r>
      <rPr>
        <sz val="10"/>
        <rFont val="Arial"/>
        <family val="2"/>
        <charset val="238"/>
      </rPr>
      <t xml:space="preserve">0, sifon </t>
    </r>
    <r>
      <rPr>
        <sz val="10"/>
        <rFont val="Symbol"/>
        <family val="1"/>
        <charset val="2"/>
      </rPr>
      <t xml:space="preserve">f </t>
    </r>
    <r>
      <rPr>
        <sz val="10"/>
        <rFont val="Arial"/>
        <family val="2"/>
        <charset val="238"/>
      </rPr>
      <t>5/4" kromirani, vijci za pričvršćenje</t>
    </r>
  </si>
  <si>
    <r>
      <t xml:space="preserve">umivaonika te srčasta klasična dvoručna mješalica s cijevima, rozetama i kutnim ventilima </t>
    </r>
    <r>
      <rPr>
        <sz val="10"/>
        <rFont val="Symbol"/>
        <family val="1"/>
        <charset val="2"/>
      </rPr>
      <t>f</t>
    </r>
    <r>
      <rPr>
        <sz val="10"/>
        <rFont val="Arial"/>
        <family val="2"/>
        <charset val="238"/>
      </rPr>
      <t xml:space="preserve">1/2" - </t>
    </r>
    <r>
      <rPr>
        <sz val="10"/>
        <rFont val="Symbol"/>
        <family val="1"/>
        <charset val="2"/>
      </rPr>
      <t>f</t>
    </r>
    <r>
      <rPr>
        <sz val="10"/>
        <rFont val="Arial"/>
        <family val="2"/>
        <charset val="238"/>
      </rPr>
      <t>3/8"".  U stavci obračunati sva potrebna štemanja i krpanja. U cijeni kompleta uračunate su nabavne cijene elemenata franko gradilište.</t>
    </r>
  </si>
  <si>
    <t>a/   umivaonik                                                    kom  1</t>
  </si>
  <si>
    <t>b/   mješalica                                                      kom  1</t>
  </si>
  <si>
    <t>c/   sifon                                                             kom  1</t>
  </si>
  <si>
    <t>Dobava i ugradnja WC-a od iz bijele fajanse I.klase - tipa kao program "SARA" Inker Zaprešić ili jednakovrijedan ___________________________________, komplet sjedište od plastične mase u bijeloj boji s poklopcem, uključivo bijeli plastični niskomontažni vodokotlić sa PVC isplavnom cijevi, gumena</t>
  </si>
  <si>
    <r>
      <t xml:space="preserve">manžeta, kutni ventil </t>
    </r>
    <r>
      <rPr>
        <sz val="10"/>
        <rFont val="Symbol"/>
        <family val="1"/>
        <charset val="2"/>
      </rPr>
      <t>f</t>
    </r>
    <r>
      <rPr>
        <sz val="10"/>
        <rFont val="Arial"/>
        <family val="2"/>
        <charset val="238"/>
      </rPr>
      <t>1/2''-</t>
    </r>
    <r>
      <rPr>
        <sz val="10"/>
        <rFont val="Symbol"/>
        <family val="1"/>
        <charset val="2"/>
      </rPr>
      <t>f</t>
    </r>
    <r>
      <rPr>
        <sz val="10"/>
        <rFont val="Arial"/>
        <family val="2"/>
        <charset val="238"/>
      </rPr>
      <t xml:space="preserve">3/8'' tlačna cijev rebrasta fleksibilna </t>
    </r>
    <r>
      <rPr>
        <sz val="10"/>
        <rFont val="Symbol"/>
        <family val="1"/>
        <charset val="2"/>
      </rPr>
      <t>f</t>
    </r>
    <r>
      <rPr>
        <sz val="10"/>
        <rFont val="Arial"/>
        <family val="2"/>
        <charset val="238"/>
      </rPr>
      <t xml:space="preserve">8/10'', te vijci za pričvršćenje WC-a.  U stavku obračunati dovod hladne vode </t>
    </r>
    <r>
      <rPr>
        <sz val="10"/>
        <rFont val="Symbol"/>
        <family val="1"/>
        <charset val="2"/>
      </rPr>
      <t>f</t>
    </r>
    <r>
      <rPr>
        <sz val="10"/>
        <rFont val="Arial"/>
        <family val="2"/>
        <charset val="238"/>
      </rPr>
      <t xml:space="preserve">1/2'', te odvod PVC </t>
    </r>
    <r>
      <rPr>
        <sz val="10"/>
        <rFont val="Symbol"/>
        <family val="1"/>
        <charset val="2"/>
      </rPr>
      <t>f</t>
    </r>
    <r>
      <rPr>
        <sz val="10"/>
        <rFont val="Arial"/>
        <family val="2"/>
        <charset val="238"/>
      </rPr>
      <t>110 mm. U stavci obračunati sva potrebna štemanja i krpanja.</t>
    </r>
  </si>
  <si>
    <t>U cijenu kompleta uračunate su nabavne cijene elemenata franko gradilište.</t>
  </si>
  <si>
    <t>a/   WC školjka                                                  kom  1</t>
  </si>
  <si>
    <t>b/   daska s poklopcem                                       kom  1</t>
  </si>
  <si>
    <t>c/   vodokotlić                                                     kom  1</t>
  </si>
  <si>
    <t>c/   kutni ventil                                                    kom  1</t>
  </si>
  <si>
    <t>Jed.mj.</t>
  </si>
  <si>
    <t>cijena</t>
  </si>
  <si>
    <t>TEMELJNI UZEMLJIVAČ</t>
  </si>
  <si>
    <t>1.1.</t>
  </si>
  <si>
    <t>Dobava i ugradnja kutije za mjerni spoj i voda P/f 10mm², dužine 3m za uzemljenje instalacije</t>
  </si>
  <si>
    <t xml:space="preserve">kom </t>
  </si>
  <si>
    <t>1.2.</t>
  </si>
  <si>
    <t>Dobava i ugradnja pocinčane trake FeZn 25x4mm²</t>
  </si>
  <si>
    <t>m</t>
  </si>
  <si>
    <t>INSTALACIJA JAKE STRUJE</t>
  </si>
  <si>
    <t>2.1.</t>
  </si>
  <si>
    <r>
      <t xml:space="preserve">Dobava i ugradnja </t>
    </r>
    <r>
      <rPr>
        <b/>
        <sz val="10"/>
        <color indexed="8"/>
        <rFont val="Calibri"/>
        <family val="2"/>
        <charset val="238"/>
      </rPr>
      <t>SSPMO</t>
    </r>
    <r>
      <rPr>
        <sz val="10"/>
        <color indexed="8"/>
        <rFont val="Calibri"/>
        <family val="2"/>
        <charset val="238"/>
      </rPr>
      <t xml:space="preserve"> ormara opremljenog osiguračima (1x NNVO-00 I 100/35A), sabirnicama i spojnim vodičima (brojilo daje HEP)                                                                                                               (sve komplet ožičeno) - ISPORUČUJE I UGRAĐUJE HEP</t>
    </r>
  </si>
  <si>
    <t>2.2.</t>
  </si>
  <si>
    <t>Dobava i ugradnja katodnih odvodnika prenapona</t>
  </si>
  <si>
    <t>2.3.</t>
  </si>
  <si>
    <r>
      <t xml:space="preserve">Dobava i ugradnja glavnog napojnog voda od </t>
    </r>
    <r>
      <rPr>
        <b/>
        <sz val="10"/>
        <color indexed="8"/>
        <rFont val="Calibri"/>
        <family val="2"/>
        <charset val="238"/>
      </rPr>
      <t xml:space="preserve">SSPMO </t>
    </r>
    <r>
      <rPr>
        <sz val="10"/>
        <color indexed="8"/>
        <rFont val="Calibri"/>
        <family val="2"/>
        <charset val="238"/>
      </rPr>
      <t xml:space="preserve">ormara do glavnog razvodnog ormara </t>
    </r>
    <r>
      <rPr>
        <b/>
        <sz val="10"/>
        <color indexed="8"/>
        <rFont val="Calibri"/>
        <family val="2"/>
        <charset val="238"/>
      </rPr>
      <t>RO1</t>
    </r>
    <r>
      <rPr>
        <sz val="10"/>
        <color indexed="8"/>
        <rFont val="Calibri"/>
        <family val="2"/>
        <charset val="238"/>
      </rPr>
      <t xml:space="preserve">  kabelom NYY 5x10mm² položen u kubuplast cijev promjera 50mm a na mjestu gdje ulazi u građevinu položen u negorivoj savitljivoj cijevi promjera 40mm². Iskop rova nije uključen u cijenu.</t>
    </r>
  </si>
  <si>
    <t>2.4.</t>
  </si>
  <si>
    <r>
      <t xml:space="preserve">Dobava i ugradnja glavnog razdjelnog ormarića </t>
    </r>
    <r>
      <rPr>
        <b/>
        <sz val="10"/>
        <color indexed="8"/>
        <rFont val="Calibri"/>
        <family val="2"/>
        <charset val="238"/>
      </rPr>
      <t>RO1</t>
    </r>
    <r>
      <rPr>
        <sz val="10"/>
        <color indexed="8"/>
        <rFont val="Calibri"/>
        <family val="2"/>
        <charset val="238"/>
      </rPr>
      <t xml:space="preserve"> izvedenog sa dva polja sa po 12 osiguračkih mjesta i opremljenog sa:</t>
    </r>
  </si>
  <si>
    <t>• potrošački prekidač OSO 20A</t>
  </si>
  <si>
    <t xml:space="preserve">   opcija        (daje HEP)</t>
  </si>
  <si>
    <t>• strujna zaštitna sklopka FID 40/0,3 A sa isklopnim relejem</t>
  </si>
  <si>
    <t>•trenutni automatski isklopnik TAI  (RJP)</t>
  </si>
  <si>
    <t>• automatski osigurač B 10A</t>
  </si>
  <si>
    <t>• automatski osigurač B 16A</t>
  </si>
  <si>
    <t>• N i PE sabirnice</t>
  </si>
  <si>
    <t>• strujna jednoredna sabirnica izolirana</t>
  </si>
  <si>
    <t>(sve komplet ožičeno i ugrađeno u zid)</t>
  </si>
  <si>
    <t>2.5.</t>
  </si>
  <si>
    <t>Dobava i ugradnja materijala za izjednačenje potencijala</t>
  </si>
  <si>
    <t>• vodič P/f 10mm²</t>
  </si>
  <si>
    <t>• vodič P/f 6mm²</t>
  </si>
  <si>
    <t>• dobava i ugradnja kutija za izjednačenje potencijala i</t>
  </si>
  <si>
    <t>obujmice za vodovodne cijevi</t>
  </si>
  <si>
    <t>2.6.</t>
  </si>
  <si>
    <t>Dobava i ugradnja kutija rasklopnog elektro materijala u montažne kutije</t>
  </si>
  <si>
    <t>• prekidač obični P/Ž</t>
  </si>
  <si>
    <t>• prekidač serijski P/Ž</t>
  </si>
  <si>
    <t>• utičnica jednopolna P/Ž</t>
  </si>
  <si>
    <t>(sve komplet sa instalacionim kutijama)</t>
  </si>
  <si>
    <t>2.7.</t>
  </si>
  <si>
    <t>Dobava i ugradnja pod žbuku instalacijskih vodova</t>
  </si>
  <si>
    <t>• PP-Y 3x1,5mm²</t>
  </si>
  <si>
    <t>• PP-Y 3x2,5mm²</t>
  </si>
  <si>
    <t>2.8.</t>
  </si>
  <si>
    <t>Dobava i montaža rasvjetnih tijela</t>
  </si>
  <si>
    <t>• grlo E27 i sijalice</t>
  </si>
  <si>
    <t>• vanjska svijetiljka</t>
  </si>
  <si>
    <t>• senzor pokreta</t>
  </si>
  <si>
    <t>2.9.</t>
  </si>
  <si>
    <t>Izrada i spajanje izvoda za stalne priključke (ventilator, klima)</t>
  </si>
  <si>
    <t>2.10.</t>
  </si>
  <si>
    <t>Ispitivanje električne instalacije i izrada zapisnika o ispitivanju električnih instalacija prema uputi</t>
  </si>
  <si>
    <t>INSTALACIJA ZAŠTITE OD MUNJE</t>
  </si>
  <si>
    <t>3.1.</t>
  </si>
  <si>
    <t>KON 09 KONTAKTNA SPONA</t>
  </si>
  <si>
    <t xml:space="preserve">kom          </t>
  </si>
  <si>
    <t>3.2.</t>
  </si>
  <si>
    <t>KON 01mjerna križna spojnica</t>
  </si>
  <si>
    <t xml:space="preserve">kom       </t>
  </si>
  <si>
    <t>3.3.</t>
  </si>
  <si>
    <t>Al traka fi 8 mm</t>
  </si>
  <si>
    <t>3.4.</t>
  </si>
  <si>
    <t>Nosači prihvatne mreže</t>
  </si>
  <si>
    <t>3.5.</t>
  </si>
  <si>
    <t>Stezaljke za oluk</t>
  </si>
  <si>
    <t>3.6.</t>
  </si>
  <si>
    <t>Ispitivanje i izrada zapisnika o vizuelnom pregledu.</t>
  </si>
  <si>
    <t>Ispitivanju i mjerenju sustava zaštite od munje.</t>
  </si>
  <si>
    <t>VANJSKA I UNUTARNJA VODOVODNA I KANALIZACIJSKA MREŽA</t>
  </si>
  <si>
    <t>R E K A P I T U L A C I J A</t>
  </si>
  <si>
    <t>1.0.</t>
  </si>
  <si>
    <t>2.0.</t>
  </si>
  <si>
    <t>3.0.</t>
  </si>
  <si>
    <t>4.0.</t>
  </si>
  <si>
    <t>5.0.</t>
  </si>
  <si>
    <t>6.0.</t>
  </si>
  <si>
    <t>7.0.</t>
  </si>
  <si>
    <t>8.0.</t>
  </si>
  <si>
    <t>ELEKTROTEHNIČKI RADOVI</t>
  </si>
  <si>
    <t>9.0.</t>
  </si>
  <si>
    <t>10.0.</t>
  </si>
  <si>
    <t>11.0.</t>
  </si>
  <si>
    <t>13.0.</t>
  </si>
  <si>
    <t>14.0.</t>
  </si>
  <si>
    <t>UKUPNO</t>
  </si>
  <si>
    <t>PDV</t>
  </si>
  <si>
    <t>SVEUKUPNO sa PDV-om</t>
  </si>
  <si>
    <t>ime i prezime ovlaštene osobe za zastupanje i potpis</t>
  </si>
  <si>
    <t>M.P.</t>
  </si>
  <si>
    <t>mjesto i datum</t>
  </si>
  <si>
    <t>13.0</t>
  </si>
  <si>
    <t>12.0</t>
  </si>
  <si>
    <t>1.0</t>
  </si>
  <si>
    <t>2.0</t>
  </si>
  <si>
    <t>3.0</t>
  </si>
  <si>
    <t>4.0</t>
  </si>
  <si>
    <t>5.0</t>
  </si>
  <si>
    <t>6.0</t>
  </si>
  <si>
    <t>7.0</t>
  </si>
  <si>
    <t>8.0</t>
  </si>
  <si>
    <t>9.0</t>
  </si>
  <si>
    <t>10.0</t>
  </si>
  <si>
    <t>11.0</t>
  </si>
  <si>
    <t>14.0</t>
  </si>
  <si>
    <t>UKUPNO:</t>
  </si>
  <si>
    <r>
      <t>a/  Beton klase C 25/30                                m</t>
    </r>
    <r>
      <rPr>
        <vertAlign val="superscript"/>
        <sz val="9"/>
        <rFont val="Arial"/>
        <family val="2"/>
        <charset val="238"/>
      </rPr>
      <t>3</t>
    </r>
  </si>
  <si>
    <t>b/  Armatura B500B ( mreža Q335 )                                  kg</t>
  </si>
  <si>
    <r>
      <t>c/  Oplata                                                                       m</t>
    </r>
    <r>
      <rPr>
        <vertAlign val="superscript"/>
        <sz val="9"/>
        <rFont val="Arial"/>
        <family val="2"/>
        <charset val="238"/>
      </rPr>
      <t>2</t>
    </r>
  </si>
  <si>
    <r>
      <t>c/  Oplata                                                                         m</t>
    </r>
    <r>
      <rPr>
        <vertAlign val="superscript"/>
        <sz val="9"/>
        <rFont val="Arial"/>
        <family val="2"/>
        <charset val="238"/>
      </rPr>
      <t>2</t>
    </r>
  </si>
  <si>
    <t>b/  Armatura B500B ( mreža Q335 )                                         kg</t>
  </si>
  <si>
    <r>
      <t>a/  Beton klase C 25/30 debljine 10 cm                                      m</t>
    </r>
    <r>
      <rPr>
        <vertAlign val="superscript"/>
        <sz val="9"/>
        <rFont val="Arial"/>
        <family val="2"/>
        <charset val="238"/>
      </rPr>
      <t>3</t>
    </r>
  </si>
  <si>
    <t xml:space="preserve">PANEL OGRADA </t>
  </si>
  <si>
    <t>Nabava, doprema i ugradba panelne ograde visine 1,50m.  Dimenzija panela 2500x150 mm, otvor oka 50x200 mm te 50x100 mm na ojačanom dijelu. Žica je pocinčana i plastificirana sa slojem PVC-a od min. 200 mikrona i promjera je 5,0mm.                                            Stup je H profil presjeka 70x44 mm, a visine 2475mm.                                              Stupovi su pocinčani u skladu s normom Euro 10346 i plastificirani (min. 60 mikrona) te se postavljaju na osnom razmaku od 2520 mm u prethodno ostavljene rupe u parapetnom zidu promjera Ø110mm i minimalne dubine od 450mm.                                                                           Paneli se postavljaju bočno na stupove pomoću metalnih spojnica od kojih min.jedna po stupu učvršćuju sigurnosnim inox vijkom M6X50mm sa samopucajućom glavom.                                                                                                                           Boja panela i stupova zelena RAL 6005.                                                                        Uključeni svi radovi i sav materijal potreban za dovršetak ograde do potpune funkcionalnosti.                                                                     Obračun po m' izvedne ograde.                                                                                        U cijeni ograde nije uračunata dostava i montaža.                                                       Izrada parapetnog zida nije predmet stavke.</t>
  </si>
  <si>
    <t>Iskop rova za temelj ograde
Strojni iskop temeljnih traka u zemljanom materijalu III i IV kategorije, širine 30 cm, dubine 60 cm. Stavka podrazumijeva iskop, utovar sa transportom na gradilišnu deponiju do 200 m, istovar te sav rad i sredstva za rad. Obračun po m3 iskopa u zbijenom stanju. Iskop vršiti 10 cm dublje za izvedbu tamponskog sloja šljunk</t>
  </si>
  <si>
    <t>2.1</t>
  </si>
  <si>
    <t>2.2</t>
  </si>
  <si>
    <t>Izrada nasipa ispod temeljnih traka za ogradu
Izrada nasipa ispod temeljnih traka.  Debljina u zbijenom stanju je 10 cm, kamenim materijalom Ø od 0 - 16 mm, uz strojno zbijanje žabicom i planiranjem na točnost +/- 2 cm. Površina nasipanja je jednaka površini otkopa. Zbijenost na vrhu ne smije biti manja od Ms min. 40 MPa. Stavka podrazumjeva nabavu i dobavu materijala, izradu nasipa sa zbijanjem u slojevima debljine 10 cm (ukupna debljina 10 cm) i planiranjem završne površine, te sav potreban rad i sredstva za rad.</t>
  </si>
  <si>
    <t xml:space="preserve">Betoniranje trakastih temelja i parapetnog zida za ogradu
Betoniranje trakastih temelja u zemlji širine 30 cm i dubine 60 cm te parapetnog zida visine 40 cm i širine 25 cm. Stavka podrazumjeva izradu odnosno dobavu i prijevoz betona, ugradnju i njegu svježeg betona  uz sav potreban rad i sredstva za rad. </t>
  </si>
  <si>
    <t>beton C 20/25                                                                     m3</t>
  </si>
  <si>
    <t>oplata                                                                                   m2</t>
  </si>
  <si>
    <t>armatura RA 400/500                                                      kg</t>
  </si>
  <si>
    <r>
      <t>Izrada horizontalne hidroizolacije poda na donju betonsku podlogu s jednim hladnim premazom i dvostrukim slojem trake za varenje V-4 - vareno natkrivene terase . U cijenu su uključene vrijednosti svih radova i materijala. Obračun po m</t>
    </r>
    <r>
      <rPr>
        <vertAlign val="superscript"/>
        <sz val="10"/>
        <rFont val="Arial"/>
        <family val="2"/>
        <charset val="238"/>
      </rPr>
      <t>2</t>
    </r>
    <r>
      <rPr>
        <sz val="10"/>
        <rFont val="Arial"/>
        <family val="2"/>
        <charset val="1"/>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</si>
</sst>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 _k_n"/>
    <numFmt numFmtId="165" formatCode="General_)"/>
    <numFmt numFmtId="166" formatCode="@&quot; )&quot;"/>
    <numFmt numFmtId="171" formatCode="&quot; DN &quot;0&quot; mm&quot;"/>
    <numFmt numFmtId="172" formatCode="#,##0.00\ &quot;kn&quot;"/>
  </numFmts>
  <fonts count="69">
    <font>
      <sz val="10"/>
      <name val="Arial"/>
      <family val="2"/>
      <charset val="238"/>
    </font>
    <font>
      <sz val="11"/>
      <color indexed="8"/>
      <name val="Calibri"/>
      <family val="2"/>
      <charset val="238"/>
    </font>
    <font>
      <sz val="11"/>
      <color indexed="9"/>
      <name val="Calibri"/>
      <family val="2"/>
      <charset val="238"/>
    </font>
    <font>
      <sz val="11"/>
      <color indexed="17"/>
      <name val="Calibri"/>
      <family val="2"/>
      <charset val="238"/>
    </font>
    <font>
      <b/>
      <sz val="11"/>
      <color indexed="63"/>
      <name val="Calibri"/>
      <family val="2"/>
      <charset val="238"/>
    </font>
    <font>
      <b/>
      <sz val="11"/>
      <color indexed="60"/>
      <name val="Calibri"/>
      <family val="2"/>
      <charset val="238"/>
    </font>
    <font>
      <sz val="11"/>
      <color indexed="20"/>
      <name val="Calibri"/>
      <family val="2"/>
      <charset val="238"/>
    </font>
    <font>
      <b/>
      <sz val="15"/>
      <color indexed="48"/>
      <name val="Calibri"/>
      <family val="2"/>
      <charset val="238"/>
    </font>
    <font>
      <b/>
      <sz val="13"/>
      <color indexed="48"/>
      <name val="Calibri"/>
      <family val="2"/>
      <charset val="238"/>
    </font>
    <font>
      <b/>
      <sz val="11"/>
      <color indexed="48"/>
      <name val="Calibri"/>
      <family val="2"/>
      <charset val="238"/>
    </font>
    <font>
      <b/>
      <sz val="18"/>
      <color indexed="48"/>
      <name val="Cambria"/>
      <family val="2"/>
      <charset val="238"/>
    </font>
    <font>
      <sz val="11"/>
      <color indexed="59"/>
      <name val="Calibri"/>
      <family val="2"/>
      <charset val="238"/>
    </font>
    <font>
      <sz val="12"/>
      <name val="Arial"/>
      <family val="2"/>
      <charset val="238"/>
    </font>
    <font>
      <sz val="8"/>
      <name val="Arial CE"/>
      <family val="2"/>
      <charset val="238"/>
    </font>
    <font>
      <sz val="10"/>
      <name val="Arial CE"/>
      <family val="2"/>
      <charset val="238"/>
    </font>
    <font>
      <sz val="11"/>
      <color indexed="60"/>
      <name val="Calibri"/>
      <family val="2"/>
      <charset val="238"/>
    </font>
    <font>
      <b/>
      <sz val="11"/>
      <color indexed="9"/>
      <name val="Calibri"/>
      <family val="2"/>
      <charset val="238"/>
    </font>
    <font>
      <i/>
      <sz val="11"/>
      <color indexed="23"/>
      <name val="Calibri"/>
      <family val="2"/>
      <charset val="238"/>
    </font>
    <font>
      <sz val="11"/>
      <color indexed="10"/>
      <name val="Calibri"/>
      <family val="2"/>
      <charset val="238"/>
    </font>
    <font>
      <b/>
      <sz val="11"/>
      <color indexed="8"/>
      <name val="Calibri"/>
      <family val="2"/>
      <charset val="238"/>
    </font>
    <font>
      <sz val="11"/>
      <color indexed="62"/>
      <name val="Calibri"/>
      <family val="2"/>
      <charset val="238"/>
    </font>
    <font>
      <b/>
      <sz val="10"/>
      <name val="Arial"/>
      <family val="2"/>
      <charset val="238"/>
    </font>
    <font>
      <b/>
      <sz val="9"/>
      <name val="CRO_Calligraph-Italic"/>
      <family val="4"/>
      <charset val="238"/>
    </font>
    <font>
      <b/>
      <sz val="12"/>
      <name val="CRO_Calligraph-Italic"/>
      <family val="4"/>
      <charset val="238"/>
    </font>
    <font>
      <sz val="9"/>
      <name val="CRO_Calligraph-Italic"/>
      <family val="4"/>
      <charset val="238"/>
    </font>
    <font>
      <sz val="12"/>
      <name val="CRO_Calligraph-Italic"/>
      <family val="4"/>
      <charset val="238"/>
    </font>
    <font>
      <b/>
      <i/>
      <sz val="14"/>
      <name val="CRO_Avant_Garde-Bold"/>
      <charset val="238"/>
    </font>
    <font>
      <b/>
      <i/>
      <sz val="10"/>
      <name val="CRO_Avant_Garde-Bold"/>
      <charset val="238"/>
    </font>
    <font>
      <b/>
      <i/>
      <sz val="10"/>
      <name val="Arial"/>
      <family val="2"/>
      <charset val="238"/>
    </font>
    <font>
      <sz val="10"/>
      <name val="Arial"/>
      <family val="2"/>
      <charset val="1"/>
    </font>
    <font>
      <sz val="10"/>
      <name val="CRO_Avant_Garde-Bold"/>
      <charset val="238"/>
    </font>
    <font>
      <vertAlign val="superscript"/>
      <sz val="10"/>
      <name val="CRO_Avant_Garde-Bold"/>
      <charset val="238"/>
    </font>
    <font>
      <vertAlign val="superscript"/>
      <sz val="10"/>
      <name val="Arial"/>
      <family val="2"/>
      <charset val="238"/>
    </font>
    <font>
      <sz val="10"/>
      <name val="CRO_Swiss_Light-Normal"/>
      <family val="2"/>
      <charset val="238"/>
    </font>
    <font>
      <b/>
      <sz val="10"/>
      <name val="Arial"/>
      <family val="2"/>
      <charset val="1"/>
    </font>
    <font>
      <sz val="10"/>
      <name val="Symbol"/>
      <family val="1"/>
      <charset val="2"/>
    </font>
    <font>
      <sz val="10"/>
      <name val="Arial"/>
      <family val="2"/>
      <charset val="238"/>
    </font>
    <font>
      <sz val="9"/>
      <name val="Arial"/>
      <family val="2"/>
      <charset val="238"/>
    </font>
    <font>
      <vertAlign val="superscript"/>
      <sz val="9"/>
      <name val="Arial"/>
      <family val="2"/>
      <charset val="238"/>
    </font>
    <font>
      <b/>
      <i/>
      <sz val="14"/>
      <name val="Arial"/>
      <family val="2"/>
      <charset val="238"/>
    </font>
    <font>
      <sz val="10"/>
      <name val="Calibri"/>
      <family val="2"/>
      <charset val="238"/>
    </font>
    <font>
      <sz val="10"/>
      <color indexed="8"/>
      <name val="Calibri"/>
      <family val="2"/>
      <charset val="238"/>
    </font>
    <font>
      <b/>
      <sz val="10"/>
      <color indexed="8"/>
      <name val="Calibri"/>
      <family val="2"/>
      <charset val="238"/>
    </font>
    <font>
      <sz val="11"/>
      <color theme="1"/>
      <name val="Calibri"/>
      <family val="2"/>
      <charset val="238"/>
      <scheme val="minor"/>
    </font>
    <font>
      <b/>
      <sz val="10"/>
      <color rgb="FFFF0000"/>
      <name val="Arial"/>
      <family val="2"/>
      <charset val="238"/>
    </font>
    <font>
      <sz val="10"/>
      <color rgb="FFFF0000"/>
      <name val="CRO_Avant_Garde-Bold"/>
      <charset val="238"/>
    </font>
    <font>
      <b/>
      <sz val="10"/>
      <color rgb="FF0000FF"/>
      <name val="Arial"/>
      <family val="2"/>
      <charset val="238"/>
    </font>
    <font>
      <b/>
      <i/>
      <sz val="10"/>
      <color rgb="FF0000FF"/>
      <name val="CRO_Avant_Garde-Bold"/>
      <charset val="238"/>
    </font>
    <font>
      <b/>
      <i/>
      <sz val="10"/>
      <color rgb="FF0000FF"/>
      <name val="Arial"/>
      <family val="2"/>
      <charset val="238"/>
    </font>
    <font>
      <sz val="10"/>
      <color rgb="FF000000"/>
      <name val="Calibri"/>
      <family val="2"/>
      <charset val="238"/>
      <scheme val="minor"/>
    </font>
    <font>
      <b/>
      <sz val="10"/>
      <color rgb="FF000000"/>
      <name val="Calibri"/>
      <family val="2"/>
      <charset val="238"/>
      <scheme val="minor"/>
    </font>
    <font>
      <sz val="11"/>
      <color rgb="FF000000"/>
      <name val="Calibri"/>
      <family val="2"/>
      <charset val="238"/>
      <scheme val="minor"/>
    </font>
    <font>
      <b/>
      <sz val="14"/>
      <color rgb="FF000000"/>
      <name val="Calibri"/>
      <family val="2"/>
      <charset val="238"/>
    </font>
    <font>
      <b/>
      <sz val="13"/>
      <color rgb="FF000000"/>
      <name val="Calibri"/>
      <family val="2"/>
      <charset val="238"/>
    </font>
    <font>
      <b/>
      <sz val="15"/>
      <color rgb="FF000000"/>
      <name val="Calibri"/>
      <family val="2"/>
      <charset val="238"/>
    </font>
    <font>
      <b/>
      <sz val="12"/>
      <color rgb="FF000000"/>
      <name val="Calibri"/>
      <family val="2"/>
      <charset val="238"/>
    </font>
    <font>
      <sz val="10"/>
      <color rgb="FF000000"/>
      <name val="Calibri"/>
      <family val="2"/>
      <charset val="238"/>
    </font>
    <font>
      <b/>
      <sz val="10"/>
      <color theme="8"/>
      <name val="Arial"/>
      <family val="2"/>
      <charset val="238"/>
    </font>
    <font>
      <b/>
      <i/>
      <sz val="10"/>
      <color theme="8"/>
      <name val="CRO_Avant_Garde-Bold"/>
      <charset val="238"/>
    </font>
    <font>
      <sz val="10"/>
      <color theme="8"/>
      <name val="Arial"/>
      <family val="2"/>
      <charset val="238"/>
    </font>
    <font>
      <b/>
      <sz val="10"/>
      <color rgb="FF0070C0"/>
      <name val="Arial"/>
      <family val="2"/>
      <charset val="238"/>
    </font>
    <font>
      <b/>
      <i/>
      <sz val="10"/>
      <color rgb="FF0070C0"/>
      <name val="CRO_Avant_Garde-Bold"/>
      <charset val="238"/>
    </font>
    <font>
      <sz val="10"/>
      <color rgb="FF0070C0"/>
      <name val="Arial"/>
      <family val="2"/>
      <charset val="238"/>
    </font>
    <font>
      <b/>
      <sz val="12"/>
      <color rgb="FF0070C0"/>
      <name val="Arial"/>
      <family val="2"/>
      <charset val="238"/>
    </font>
    <font>
      <sz val="12"/>
      <color rgb="FF0070C0"/>
      <name val="Arial"/>
      <family val="2"/>
      <charset val="238"/>
    </font>
    <font>
      <b/>
      <sz val="10"/>
      <color rgb="FF0070C0"/>
      <name val="Calibri"/>
      <family val="2"/>
      <charset val="238"/>
      <scheme val="minor"/>
    </font>
    <font>
      <b/>
      <i/>
      <sz val="10"/>
      <color theme="4"/>
      <name val="Arial"/>
      <family val="2"/>
      <charset val="238"/>
    </font>
    <font>
      <sz val="11"/>
      <color rgb="FFFF0000"/>
      <name val="Arial"/>
      <family val="2"/>
      <charset val="238"/>
    </font>
    <font>
      <b/>
      <u/>
      <sz val="10"/>
      <color rgb="FF000000"/>
      <name val="Calibri"/>
      <family val="2"/>
      <charset val="238"/>
      <scheme val="minor"/>
    </font>
  </fonts>
  <fills count="33">
    <fill>
      <patternFill patternType="none"/>
    </fill>
    <fill>
      <patternFill patternType="gray125"/>
    </fill>
    <fill>
      <patternFill patternType="solid">
        <fgColor indexed="31"/>
        <bgColor indexed="44"/>
      </patternFill>
    </fill>
    <fill>
      <patternFill patternType="solid">
        <fgColor indexed="45"/>
        <bgColor indexed="46"/>
      </patternFill>
    </fill>
    <fill>
      <patternFill patternType="solid">
        <fgColor indexed="42"/>
        <bgColor indexed="27"/>
      </patternFill>
    </fill>
    <fill>
      <patternFill patternType="solid">
        <fgColor indexed="46"/>
        <bgColor indexed="45"/>
      </patternFill>
    </fill>
    <fill>
      <patternFill patternType="solid">
        <fgColor indexed="24"/>
        <bgColor indexed="44"/>
      </patternFill>
    </fill>
    <fill>
      <patternFill patternType="solid">
        <fgColor indexed="27"/>
        <bgColor indexed="41"/>
      </patternFill>
    </fill>
    <fill>
      <patternFill patternType="solid">
        <fgColor indexed="29"/>
        <bgColor indexed="45"/>
      </patternFill>
    </fill>
    <fill>
      <patternFill patternType="solid">
        <fgColor indexed="11"/>
        <bgColor indexed="49"/>
      </patternFill>
    </fill>
    <fill>
      <patternFill patternType="solid">
        <fgColor indexed="44"/>
        <bgColor indexed="31"/>
      </patternFill>
    </fill>
    <fill>
      <patternFill patternType="solid">
        <fgColor indexed="19"/>
        <bgColor indexed="55"/>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60"/>
        <bgColor indexed="25"/>
      </patternFill>
    </fill>
    <fill>
      <patternFill patternType="solid">
        <fgColor indexed="26"/>
        <bgColor indexed="43"/>
      </patternFill>
    </fill>
    <fill>
      <patternFill patternType="solid">
        <fgColor indexed="62"/>
        <bgColor indexed="48"/>
      </patternFill>
    </fill>
    <fill>
      <patternFill patternType="solid">
        <fgColor indexed="10"/>
        <bgColor indexed="16"/>
      </patternFill>
    </fill>
    <fill>
      <patternFill patternType="solid">
        <fgColor indexed="54"/>
        <bgColor indexed="63"/>
      </patternFill>
    </fill>
    <fill>
      <patternFill patternType="solid">
        <fgColor indexed="25"/>
        <bgColor indexed="60"/>
      </patternFill>
    </fill>
    <fill>
      <patternFill patternType="solid">
        <fgColor indexed="22"/>
        <bgColor indexed="31"/>
      </patternFill>
    </fill>
    <fill>
      <patternFill patternType="solid">
        <fgColor indexed="43"/>
        <bgColor indexed="26"/>
      </patternFill>
    </fill>
    <fill>
      <patternFill patternType="solid">
        <fgColor indexed="55"/>
        <bgColor indexed="23"/>
      </patternFill>
    </fill>
    <fill>
      <patternFill patternType="solid">
        <fgColor indexed="41"/>
        <bgColor indexed="27"/>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D9D9D9"/>
        <bgColor rgb="FFDDDDDD"/>
      </patternFill>
    </fill>
    <fill>
      <patternFill patternType="solid">
        <fgColor rgb="FFFFFFFF"/>
        <bgColor rgb="FFF2F2F2"/>
      </patternFill>
    </fill>
    <fill>
      <patternFill patternType="solid">
        <fgColor theme="0" tint="-0.249977111117893"/>
        <bgColor indexed="64"/>
      </patternFill>
    </fill>
    <fill>
      <patternFill patternType="solid">
        <fgColor rgb="FF92D050"/>
        <bgColor indexed="64"/>
      </patternFill>
    </fill>
    <fill>
      <patternFill patternType="solid">
        <fgColor rgb="FFA6A6A6"/>
        <bgColor rgb="FFC0C0C0"/>
      </patternFill>
    </fill>
    <fill>
      <patternFill patternType="solid">
        <fgColor rgb="FFCCCCCC"/>
        <bgColor rgb="FFC0C0C0"/>
      </patternFill>
    </fill>
  </fills>
  <borders count="40">
    <border>
      <left/>
      <right/>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60"/>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8"/>
      </left>
      <right style="medium">
        <color indexed="8"/>
      </right>
      <top style="double">
        <color indexed="8"/>
      </top>
      <bottom style="double">
        <color indexed="8"/>
      </bottom>
      <diagonal/>
    </border>
    <border>
      <left style="medium">
        <color indexed="8"/>
      </left>
      <right style="medium">
        <color indexed="8"/>
      </right>
      <top style="double">
        <color indexed="8"/>
      </top>
      <bottom style="double">
        <color indexed="8"/>
      </bottom>
      <diagonal/>
    </border>
    <border>
      <left style="medium">
        <color indexed="8"/>
      </left>
      <right style="double">
        <color indexed="8"/>
      </right>
      <top style="double">
        <color indexed="8"/>
      </top>
      <bottom style="double">
        <color indexed="8"/>
      </bottom>
      <diagonal/>
    </border>
    <border>
      <left/>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diagonal/>
    </border>
    <border>
      <left/>
      <right style="medium">
        <color rgb="FF000000"/>
      </right>
      <top style="medium">
        <color indexed="64"/>
      </top>
      <bottom style="medium">
        <color indexed="64"/>
      </bottom>
      <diagonal/>
    </border>
  </borders>
  <cellStyleXfs count="49">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5"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2" fillId="12"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36" fillId="16" borderId="1" applyNumberFormat="0" applyAlignment="0" applyProtection="0"/>
    <xf numFmtId="0" fontId="3" fillId="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20" borderId="0" applyNumberFormat="0" applyBorder="0" applyAlignment="0" applyProtection="0"/>
    <xf numFmtId="0" fontId="4" fillId="21" borderId="2" applyNumberFormat="0" applyAlignment="0" applyProtection="0"/>
    <xf numFmtId="0" fontId="5" fillId="21" borderId="3" applyNumberFormat="0" applyAlignment="0" applyProtection="0"/>
    <xf numFmtId="0" fontId="6" fillId="3" borderId="0" applyNumberFormat="0" applyBorder="0" applyAlignment="0" applyProtection="0"/>
    <xf numFmtId="0" fontId="7" fillId="0" borderId="4" applyNumberFormat="0" applyFill="0" applyAlignment="0" applyProtection="0"/>
    <xf numFmtId="0" fontId="8" fillId="0" borderId="5" applyNumberFormat="0" applyFill="0" applyAlignment="0" applyProtection="0"/>
    <xf numFmtId="0" fontId="9" fillId="0" borderId="6" applyNumberFormat="0" applyFill="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1" fillId="22" borderId="0" applyNumberFormat="0" applyBorder="0" applyAlignment="0" applyProtection="0"/>
    <xf numFmtId="0" fontId="36" fillId="0" borderId="0"/>
    <xf numFmtId="0" fontId="12" fillId="0" borderId="0"/>
    <xf numFmtId="0" fontId="13" fillId="0" borderId="0"/>
    <xf numFmtId="0" fontId="36" fillId="0" borderId="0"/>
    <xf numFmtId="0" fontId="36" fillId="0" borderId="0"/>
    <xf numFmtId="0" fontId="14" fillId="0" borderId="0"/>
    <xf numFmtId="0" fontId="36" fillId="0" borderId="0"/>
    <xf numFmtId="0" fontId="15" fillId="0" borderId="7" applyNumberFormat="0" applyFill="0" applyAlignment="0" applyProtection="0"/>
    <xf numFmtId="0" fontId="16" fillId="23" borderId="8" applyNumberFormat="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7" borderId="3" applyNumberFormat="0" applyAlignment="0" applyProtection="0"/>
  </cellStyleXfs>
  <cellXfs count="260">
    <xf numFmtId="0" fontId="0" fillId="0" borderId="0" xfId="0"/>
    <xf numFmtId="0" fontId="21" fillId="0" borderId="0" xfId="0" applyFont="1" applyAlignment="1">
      <alignment horizontal="center" vertical="top"/>
    </xf>
    <xf numFmtId="164" fontId="21" fillId="0" borderId="0" xfId="0" applyNumberFormat="1" applyFont="1" applyAlignment="1">
      <alignment horizontal="right" vertical="center"/>
    </xf>
    <xf numFmtId="0" fontId="24" fillId="0" borderId="0" xfId="42" applyFont="1" applyBorder="1" applyAlignment="1">
      <alignment horizontal="center" vertical="center" textRotation="90"/>
    </xf>
    <xf numFmtId="0" fontId="25" fillId="0" borderId="0" xfId="42" applyFont="1" applyBorder="1" applyAlignment="1">
      <alignment horizontal="center" vertical="center" wrapText="1" readingOrder="1"/>
    </xf>
    <xf numFmtId="164" fontId="24" fillId="0" borderId="0" xfId="42" applyNumberFormat="1" applyFont="1" applyBorder="1" applyAlignment="1">
      <alignment vertical="center" wrapText="1"/>
    </xf>
    <xf numFmtId="164" fontId="24" fillId="0" borderId="0" xfId="42" applyNumberFormat="1" applyFont="1" applyBorder="1" applyAlignment="1">
      <alignment horizontal="center" vertical="center" wrapText="1"/>
    </xf>
    <xf numFmtId="165" fontId="26" fillId="0" borderId="0" xfId="37" applyNumberFormat="1" applyFont="1" applyAlignment="1" applyProtection="1">
      <alignment horizontal="left" vertical="center"/>
    </xf>
    <xf numFmtId="165" fontId="27" fillId="0" borderId="0" xfId="37" applyNumberFormat="1" applyFont="1" applyAlignment="1" applyProtection="1">
      <alignment horizontal="left" vertical="center"/>
    </xf>
    <xf numFmtId="0" fontId="14" fillId="0" borderId="0" xfId="36" applyFont="1" applyFill="1" applyBorder="1" applyAlignment="1">
      <alignment horizontal="left" vertical="top" wrapText="1" readingOrder="1"/>
    </xf>
    <xf numFmtId="0" fontId="21" fillId="0" borderId="0" xfId="0" applyFont="1" applyAlignment="1">
      <alignment horizontal="right"/>
    </xf>
    <xf numFmtId="0" fontId="28" fillId="24" borderId="0" xfId="37" applyFont="1" applyFill="1" applyAlignment="1">
      <alignment horizontal="left" vertical="center"/>
    </xf>
    <xf numFmtId="164" fontId="21" fillId="24" borderId="0" xfId="0" applyNumberFormat="1" applyFont="1" applyFill="1" applyAlignment="1">
      <alignment horizontal="right" vertical="center"/>
    </xf>
    <xf numFmtId="0" fontId="28" fillId="0" borderId="0" xfId="0" applyFont="1"/>
    <xf numFmtId="0" fontId="29" fillId="0" borderId="0" xfId="37" applyFont="1" applyAlignment="1">
      <alignment horizontal="justify" vertical="center" wrapText="1"/>
    </xf>
    <xf numFmtId="0" fontId="30" fillId="0" borderId="0" xfId="37" applyFont="1" applyAlignment="1">
      <alignment horizontal="left" vertical="center" wrapText="1"/>
    </xf>
    <xf numFmtId="0" fontId="30" fillId="0" borderId="0" xfId="37" applyFont="1" applyAlignment="1">
      <alignment horizontal="right" vertical="center" wrapText="1"/>
    </xf>
    <xf numFmtId="164" fontId="21" fillId="0" borderId="0" xfId="37" applyNumberFormat="1" applyFont="1" applyAlignment="1" applyProtection="1">
      <alignment horizontal="right" vertical="center"/>
    </xf>
    <xf numFmtId="0" fontId="30" fillId="0" borderId="0" xfId="37" applyFont="1" applyAlignment="1">
      <alignment horizontal="right" vertical="center"/>
    </xf>
    <xf numFmtId="0" fontId="27" fillId="0" borderId="0" xfId="37" applyFont="1" applyAlignment="1">
      <alignment horizontal="left" vertical="center"/>
    </xf>
    <xf numFmtId="0" fontId="33" fillId="0" borderId="0" xfId="37" applyFont="1" applyAlignment="1">
      <alignment vertical="center"/>
    </xf>
    <xf numFmtId="0" fontId="29" fillId="0" borderId="0" xfId="37" applyFont="1" applyAlignment="1">
      <alignment horizontal="justify" vertical="center"/>
    </xf>
    <xf numFmtId="0" fontId="30" fillId="0" borderId="0" xfId="37" applyFont="1" applyAlignment="1">
      <alignment horizontal="left" vertical="center"/>
    </xf>
    <xf numFmtId="0" fontId="33" fillId="0" borderId="0" xfId="37" applyFont="1" applyAlignment="1">
      <alignment horizontal="right" vertical="center"/>
    </xf>
    <xf numFmtId="0" fontId="29" fillId="0" borderId="0" xfId="37" applyFont="1" applyAlignment="1">
      <alignment horizontal="left" vertical="center"/>
    </xf>
    <xf numFmtId="0" fontId="34" fillId="0" borderId="0" xfId="37" applyFont="1" applyAlignment="1">
      <alignment horizontal="right" vertical="center"/>
    </xf>
    <xf numFmtId="0" fontId="29" fillId="0" borderId="0" xfId="37" applyFont="1" applyAlignment="1">
      <alignment vertical="center"/>
    </xf>
    <xf numFmtId="0" fontId="29" fillId="0" borderId="0" xfId="37" applyFont="1" applyAlignment="1">
      <alignment horizontal="right" vertical="center"/>
    </xf>
    <xf numFmtId="0" fontId="29" fillId="0" borderId="0" xfId="37" applyFont="1" applyAlignment="1">
      <alignment vertical="center" wrapText="1"/>
    </xf>
    <xf numFmtId="0" fontId="33" fillId="0" borderId="0" xfId="37" applyFont="1" applyAlignment="1">
      <alignment vertical="center" wrapText="1"/>
    </xf>
    <xf numFmtId="0" fontId="29" fillId="0" borderId="0" xfId="37" applyFont="1" applyAlignment="1">
      <alignment horizontal="left" vertical="center" wrapText="1"/>
    </xf>
    <xf numFmtId="164" fontId="21" fillId="0" borderId="0" xfId="0" applyNumberFormat="1" applyFont="1" applyFill="1" applyAlignment="1">
      <alignment horizontal="right" vertical="center"/>
    </xf>
    <xf numFmtId="0" fontId="29" fillId="0" borderId="0" xfId="37" applyFont="1" applyAlignment="1">
      <alignment vertical="top" wrapText="1"/>
    </xf>
    <xf numFmtId="0" fontId="29" fillId="0" borderId="0" xfId="37" applyFont="1" applyAlignment="1">
      <alignment horizontal="justify" vertical="top" wrapText="1"/>
    </xf>
    <xf numFmtId="0" fontId="29" fillId="0" borderId="0" xfId="37" applyFont="1" applyAlignment="1">
      <alignment horizontal="left" vertical="top" wrapText="1"/>
    </xf>
    <xf numFmtId="164" fontId="21" fillId="0" borderId="0" xfId="0" applyNumberFormat="1" applyFont="1"/>
    <xf numFmtId="0" fontId="30" fillId="0" borderId="0" xfId="37" applyFont="1" applyFill="1" applyAlignment="1">
      <alignment horizontal="right" vertical="center"/>
    </xf>
    <xf numFmtId="0" fontId="28" fillId="0" borderId="0" xfId="0" applyFont="1" applyAlignment="1">
      <alignment vertical="center" wrapText="1"/>
    </xf>
    <xf numFmtId="0" fontId="29" fillId="0" borderId="0" xfId="37" applyFont="1" applyFill="1" applyAlignment="1">
      <alignment horizontal="justify" vertical="center" wrapText="1"/>
    </xf>
    <xf numFmtId="0" fontId="30" fillId="0" borderId="0" xfId="37" applyFont="1" applyFill="1" applyAlignment="1">
      <alignment horizontal="right" vertical="center" wrapText="1"/>
    </xf>
    <xf numFmtId="0" fontId="33" fillId="0" borderId="0" xfId="37" applyFont="1" applyFill="1" applyAlignment="1">
      <alignment vertical="center" wrapText="1"/>
    </xf>
    <xf numFmtId="0" fontId="29" fillId="0" borderId="0" xfId="37" applyFont="1" applyFill="1" applyBorder="1" applyAlignment="1">
      <alignment horizontal="justify" vertical="center"/>
    </xf>
    <xf numFmtId="0" fontId="36" fillId="0" borderId="0" xfId="0" applyFont="1"/>
    <xf numFmtId="0" fontId="36" fillId="0" borderId="0" xfId="0" applyFont="1" applyAlignment="1">
      <alignment horizontal="right"/>
    </xf>
    <xf numFmtId="0" fontId="36" fillId="0" borderId="0" xfId="0" applyFont="1" applyAlignment="1">
      <alignment wrapText="1"/>
    </xf>
    <xf numFmtId="0" fontId="36" fillId="0" borderId="0" xfId="42" applyFont="1" applyAlignment="1">
      <alignment wrapText="1" readingOrder="1"/>
    </xf>
    <xf numFmtId="0" fontId="36" fillId="0" borderId="0" xfId="42" applyFont="1" applyAlignment="1">
      <alignment vertical="top" wrapText="1" readingOrder="1"/>
    </xf>
    <xf numFmtId="0" fontId="0" fillId="0" borderId="0" xfId="0" applyFont="1" applyAlignment="1">
      <alignment wrapText="1"/>
    </xf>
    <xf numFmtId="0" fontId="0" fillId="0" borderId="0" xfId="0" applyFont="1" applyFill="1" applyBorder="1" applyAlignment="1">
      <alignment wrapText="1"/>
    </xf>
    <xf numFmtId="0" fontId="0" fillId="0" borderId="0" xfId="0" applyFont="1"/>
    <xf numFmtId="0" fontId="44" fillId="0" borderId="0" xfId="0" applyFont="1" applyAlignment="1">
      <alignment horizontal="center" vertical="top"/>
    </xf>
    <xf numFmtId="164" fontId="44" fillId="0" borderId="0" xfId="0" applyNumberFormat="1" applyFont="1" applyAlignment="1">
      <alignment horizontal="right" vertical="center"/>
    </xf>
    <xf numFmtId="0" fontId="45" fillId="0" borderId="0" xfId="37" applyFont="1" applyAlignment="1">
      <alignment horizontal="right" vertical="center"/>
    </xf>
    <xf numFmtId="0" fontId="0" fillId="0" borderId="0" xfId="42" applyFont="1" applyFill="1" applyAlignment="1">
      <alignment vertical="top" wrapText="1" readingOrder="1"/>
    </xf>
    <xf numFmtId="0" fontId="0" fillId="0" borderId="0" xfId="42" applyFont="1" applyAlignment="1">
      <alignment vertical="top" wrapText="1" readingOrder="1"/>
    </xf>
    <xf numFmtId="0" fontId="0" fillId="0" borderId="0" xfId="42" applyFont="1" applyAlignment="1">
      <alignment vertical="center" wrapText="1" readingOrder="1"/>
    </xf>
    <xf numFmtId="0" fontId="0" fillId="0" borderId="0" xfId="38" applyFont="1" applyAlignment="1">
      <alignment horizontal="left" vertical="top" wrapText="1"/>
    </xf>
    <xf numFmtId="0" fontId="0" fillId="0" borderId="0" xfId="38" applyFont="1" applyFill="1" applyAlignment="1">
      <alignment horizontal="left" vertical="top" wrapText="1"/>
    </xf>
    <xf numFmtId="0" fontId="0" fillId="0" borderId="0" xfId="0" applyFont="1" applyAlignment="1">
      <alignment vertical="top" wrapText="1"/>
    </xf>
    <xf numFmtId="0" fontId="46" fillId="0" borderId="0" xfId="0" applyFont="1"/>
    <xf numFmtId="165" fontId="47" fillId="0" borderId="0" xfId="37" applyNumberFormat="1" applyFont="1" applyAlignment="1" applyProtection="1">
      <alignment horizontal="left" vertical="center"/>
    </xf>
    <xf numFmtId="0" fontId="47" fillId="0" borderId="0" xfId="37" applyFont="1" applyAlignment="1">
      <alignment horizontal="left" vertical="center"/>
    </xf>
    <xf numFmtId="0" fontId="0" fillId="0" borderId="0" xfId="42" applyFont="1" applyAlignment="1">
      <alignment horizontal="left" vertical="top" wrapText="1" readingOrder="1"/>
    </xf>
    <xf numFmtId="0" fontId="0" fillId="0" borderId="0" xfId="42" applyNumberFormat="1" applyFont="1" applyAlignment="1">
      <alignment horizontal="left" vertical="top" wrapText="1" readingOrder="1"/>
    </xf>
    <xf numFmtId="0" fontId="0" fillId="0" borderId="0" xfId="0" applyFont="1" applyAlignment="1">
      <alignment horizontal="left" vertical="top" wrapText="1"/>
    </xf>
    <xf numFmtId="0" fontId="0" fillId="0" borderId="0" xfId="42" applyFont="1" applyAlignment="1">
      <alignment horizontal="left" vertical="center" wrapText="1" readingOrder="1"/>
    </xf>
    <xf numFmtId="166" fontId="0" fillId="0" borderId="0" xfId="42" applyNumberFormat="1" applyFont="1" applyAlignment="1">
      <alignment horizontal="center" vertical="center"/>
    </xf>
    <xf numFmtId="164" fontId="21" fillId="0" borderId="0" xfId="42" applyNumberFormat="1" applyFont="1" applyAlignment="1">
      <alignment horizontal="right" vertical="center"/>
    </xf>
    <xf numFmtId="0" fontId="0" fillId="0" borderId="0" xfId="0" applyFont="1" applyAlignment="1">
      <alignment vertical="center" wrapText="1"/>
    </xf>
    <xf numFmtId="0" fontId="29" fillId="0" borderId="0" xfId="37" applyFont="1" applyFill="1" applyAlignment="1">
      <alignment horizontal="left" vertical="center" wrapText="1"/>
    </xf>
    <xf numFmtId="164" fontId="24" fillId="0" borderId="0" xfId="42" applyNumberFormat="1" applyFont="1" applyBorder="1" applyAlignment="1">
      <alignment horizontal="right" wrapText="1"/>
    </xf>
    <xf numFmtId="164" fontId="21" fillId="0" borderId="0" xfId="0" applyNumberFormat="1" applyFont="1" applyAlignment="1">
      <alignment horizontal="right"/>
    </xf>
    <xf numFmtId="0" fontId="37" fillId="0" borderId="0" xfId="42" applyFont="1" applyAlignment="1">
      <alignment horizontal="right" vertical="center" wrapText="1" readingOrder="1"/>
    </xf>
    <xf numFmtId="0" fontId="37" fillId="0" borderId="0" xfId="42" applyFont="1" applyAlignment="1">
      <alignment vertical="center" wrapText="1" readingOrder="1"/>
    </xf>
    <xf numFmtId="0" fontId="0" fillId="0" borderId="0" xfId="0" applyAlignment="1">
      <alignment wrapText="1"/>
    </xf>
    <xf numFmtId="0" fontId="36" fillId="0" borderId="0" xfId="0" applyFont="1" applyFill="1"/>
    <xf numFmtId="0" fontId="21" fillId="0" borderId="0" xfId="0" applyFont="1" applyFill="1" applyAlignment="1">
      <alignment horizontal="center" vertical="top"/>
    </xf>
    <xf numFmtId="0" fontId="39" fillId="0" borderId="0" xfId="37" applyFont="1" applyFill="1" applyAlignment="1">
      <alignment horizontal="left" vertical="center"/>
    </xf>
    <xf numFmtId="164" fontId="21" fillId="0" borderId="0" xfId="0" applyNumberFormat="1" applyFont="1" applyFill="1"/>
    <xf numFmtId="0" fontId="48" fillId="0" borderId="0" xfId="37" applyFont="1" applyFill="1" applyAlignment="1">
      <alignment horizontal="left" vertical="center"/>
    </xf>
    <xf numFmtId="0" fontId="28" fillId="0" borderId="0" xfId="37" applyFont="1" applyFill="1" applyAlignment="1">
      <alignment horizontal="left" vertical="center"/>
    </xf>
    <xf numFmtId="0" fontId="0" fillId="0" borderId="0" xfId="42" applyFont="1" applyFill="1" applyAlignment="1">
      <alignment vertical="top" wrapText="1"/>
    </xf>
    <xf numFmtId="0" fontId="36" fillId="0" borderId="0" xfId="37" applyFont="1" applyFill="1" applyAlignment="1">
      <alignment horizontal="right" vertical="center"/>
    </xf>
    <xf numFmtId="0" fontId="21" fillId="25" borderId="0" xfId="0" applyFont="1" applyFill="1" applyAlignment="1">
      <alignment horizontal="center" vertical="top"/>
    </xf>
    <xf numFmtId="0" fontId="28" fillId="25" borderId="0" xfId="37" applyFont="1" applyFill="1" applyAlignment="1">
      <alignment horizontal="left" vertical="center"/>
    </xf>
    <xf numFmtId="164" fontId="21" fillId="25" borderId="0" xfId="0" applyNumberFormat="1" applyFont="1" applyFill="1"/>
    <xf numFmtId="0" fontId="36" fillId="25" borderId="0" xfId="0" applyFont="1" applyFill="1"/>
    <xf numFmtId="0" fontId="0" fillId="0" borderId="0" xfId="37" applyFont="1" applyFill="1" applyAlignment="1">
      <alignment horizontal="justify" vertical="top" wrapText="1"/>
    </xf>
    <xf numFmtId="0" fontId="0" fillId="0" borderId="0" xfId="37" applyFont="1" applyFill="1" applyAlignment="1">
      <alignment horizontal="right" vertical="center"/>
    </xf>
    <xf numFmtId="0" fontId="0" fillId="0" borderId="0" xfId="0" applyFont="1" applyFill="1" applyAlignment="1">
      <alignment horizontal="left" vertical="top" wrapText="1"/>
    </xf>
    <xf numFmtId="0" fontId="0" fillId="0" borderId="0" xfId="42" applyFont="1" applyFill="1" applyAlignment="1">
      <alignment horizontal="left" vertical="top" wrapText="1" readingOrder="1"/>
    </xf>
    <xf numFmtId="0" fontId="28" fillId="26" borderId="0" xfId="37" applyFont="1" applyFill="1" applyAlignment="1">
      <alignment horizontal="left" vertical="center"/>
    </xf>
    <xf numFmtId="164" fontId="21" fillId="26" borderId="0" xfId="0" applyNumberFormat="1" applyFont="1" applyFill="1"/>
    <xf numFmtId="0" fontId="0" fillId="0" borderId="0" xfId="37" applyFont="1" applyFill="1" applyAlignment="1">
      <alignment horizontal="left" vertical="center"/>
    </xf>
    <xf numFmtId="0" fontId="0" fillId="0" borderId="0" xfId="37" applyFont="1" applyFill="1" applyAlignment="1">
      <alignment horizontal="left" vertical="center" wrapText="1"/>
    </xf>
    <xf numFmtId="0" fontId="0" fillId="0" borderId="0" xfId="42" applyFont="1" applyFill="1" applyAlignment="1">
      <alignment horizontal="left" vertical="center" wrapText="1" readingOrder="1"/>
    </xf>
    <xf numFmtId="0" fontId="36" fillId="0" borderId="0" xfId="42" applyFont="1" applyFill="1" applyAlignment="1">
      <alignment horizontal="left" vertical="top" wrapText="1" readingOrder="1"/>
    </xf>
    <xf numFmtId="0" fontId="36" fillId="0" borderId="0" xfId="37" applyFont="1" applyFill="1" applyAlignment="1">
      <alignment horizontal="left" vertical="center"/>
    </xf>
    <xf numFmtId="164" fontId="36" fillId="0" borderId="0" xfId="42" applyNumberFormat="1" applyFont="1" applyFill="1" applyAlignment="1">
      <alignment horizontal="right" vertical="center"/>
    </xf>
    <xf numFmtId="0" fontId="36" fillId="0" borderId="0" xfId="38" applyFont="1" applyFill="1" applyAlignment="1">
      <alignment horizontal="left" vertical="top" wrapText="1"/>
    </xf>
    <xf numFmtId="0" fontId="13" fillId="0" borderId="0" xfId="38" applyFont="1" applyFill="1"/>
    <xf numFmtId="0" fontId="36" fillId="0" borderId="0" xfId="0" applyFont="1" applyFill="1" applyAlignment="1">
      <alignment horizontal="left" vertical="top" wrapText="1"/>
    </xf>
    <xf numFmtId="164" fontId="0" fillId="0" borderId="0" xfId="42" applyNumberFormat="1" applyFont="1" applyFill="1" applyAlignment="1">
      <alignment horizontal="right" vertical="center"/>
    </xf>
    <xf numFmtId="171" fontId="36" fillId="0" borderId="0" xfId="42" applyNumberFormat="1" applyFont="1" applyFill="1" applyAlignment="1">
      <alignment horizontal="left" vertical="center" readingOrder="1"/>
    </xf>
    <xf numFmtId="0" fontId="0" fillId="0" borderId="0" xfId="37" applyFont="1" applyFill="1" applyAlignment="1">
      <alignment horizontal="justify" vertical="top"/>
    </xf>
    <xf numFmtId="0" fontId="36" fillId="0" borderId="0" xfId="37" applyFont="1" applyFill="1" applyAlignment="1">
      <alignment horizontal="justify" vertical="center"/>
    </xf>
    <xf numFmtId="0" fontId="0" fillId="0" borderId="0" xfId="37" applyFont="1" applyFill="1" applyAlignment="1">
      <alignment horizontal="justify" vertical="center"/>
    </xf>
    <xf numFmtId="0" fontId="36" fillId="0" borderId="0" xfId="37" applyFont="1" applyFill="1" applyAlignment="1">
      <alignment vertical="center"/>
    </xf>
    <xf numFmtId="0" fontId="43" fillId="0" borderId="0" xfId="0" applyFont="1"/>
    <xf numFmtId="0" fontId="49" fillId="0" borderId="10" xfId="0" applyFont="1" applyBorder="1" applyAlignment="1">
      <alignment horizontal="center" vertical="center" wrapText="1"/>
    </xf>
    <xf numFmtId="0" fontId="49" fillId="0" borderId="11" xfId="0" applyFont="1" applyBorder="1" applyAlignment="1">
      <alignment horizontal="center" vertical="center"/>
    </xf>
    <xf numFmtId="0" fontId="49" fillId="0" borderId="11" xfId="0" applyFont="1" applyBorder="1" applyAlignment="1">
      <alignment horizontal="center" vertical="center" wrapText="1"/>
    </xf>
    <xf numFmtId="0" fontId="50" fillId="0" borderId="10" xfId="0" applyFont="1" applyBorder="1" applyAlignment="1">
      <alignment horizontal="center" vertical="center"/>
    </xf>
    <xf numFmtId="0" fontId="49" fillId="0" borderId="12" xfId="0" applyFont="1" applyBorder="1" applyAlignment="1">
      <alignment horizontal="center" vertical="center"/>
    </xf>
    <xf numFmtId="172" fontId="49" fillId="0" borderId="11" xfId="0" applyNumberFormat="1" applyFont="1" applyBorder="1" applyAlignment="1">
      <alignment horizontal="center" vertical="center" wrapText="1"/>
    </xf>
    <xf numFmtId="0" fontId="49" fillId="0" borderId="13" xfId="0" applyFont="1" applyBorder="1" applyAlignment="1">
      <alignment horizontal="center" vertical="center"/>
    </xf>
    <xf numFmtId="172" fontId="49" fillId="0" borderId="13" xfId="0" applyNumberFormat="1" applyFont="1" applyBorder="1" applyAlignment="1">
      <alignment horizontal="center" vertical="center"/>
    </xf>
    <xf numFmtId="172" fontId="43" fillId="0" borderId="0" xfId="0" applyNumberFormat="1" applyFont="1"/>
    <xf numFmtId="0" fontId="49" fillId="0" borderId="14" xfId="0" applyFont="1" applyBorder="1" applyAlignment="1">
      <alignment horizontal="center" vertical="center"/>
    </xf>
    <xf numFmtId="0" fontId="49" fillId="0" borderId="15" xfId="0" applyFont="1" applyBorder="1" applyAlignment="1">
      <alignment horizontal="center" vertical="center" wrapText="1"/>
    </xf>
    <xf numFmtId="172" fontId="49" fillId="0" borderId="10" xfId="0" applyNumberFormat="1" applyFont="1" applyBorder="1" applyAlignment="1">
      <alignment horizontal="center" vertical="center"/>
    </xf>
    <xf numFmtId="0" fontId="49" fillId="0" borderId="16" xfId="0" applyFont="1" applyBorder="1" applyAlignment="1">
      <alignment horizontal="center" vertical="center"/>
    </xf>
    <xf numFmtId="0" fontId="49" fillId="0" borderId="13" xfId="0" applyFont="1" applyBorder="1" applyAlignment="1">
      <alignment horizontal="center" vertical="center" wrapText="1"/>
    </xf>
    <xf numFmtId="172" fontId="49" fillId="0" borderId="13" xfId="0" applyNumberFormat="1" applyFont="1" applyBorder="1" applyAlignment="1">
      <alignment horizontal="center" vertical="center" wrapText="1"/>
    </xf>
    <xf numFmtId="172" fontId="49" fillId="0" borderId="13" xfId="0" applyNumberFormat="1" applyFont="1" applyBorder="1" applyAlignment="1">
      <alignment horizontal="right" vertical="center" indent="5"/>
    </xf>
    <xf numFmtId="0" fontId="43" fillId="0" borderId="0" xfId="0" applyFont="1" applyAlignment="1">
      <alignment vertical="top" wrapText="1"/>
    </xf>
    <xf numFmtId="172" fontId="49" fillId="0" borderId="10" xfId="0" applyNumberFormat="1" applyFont="1" applyBorder="1" applyAlignment="1">
      <alignment horizontal="right" vertical="center" indent="5"/>
    </xf>
    <xf numFmtId="0" fontId="43" fillId="0" borderId="0" xfId="0" applyFont="1" applyAlignment="1">
      <alignment wrapText="1"/>
    </xf>
    <xf numFmtId="0" fontId="49" fillId="0" borderId="17" xfId="0" applyFont="1" applyBorder="1" applyAlignment="1">
      <alignment horizontal="center" vertical="center"/>
    </xf>
    <xf numFmtId="0" fontId="49" fillId="0" borderId="0" xfId="0" applyFont="1" applyAlignment="1">
      <alignment horizontal="center" vertical="center"/>
    </xf>
    <xf numFmtId="0" fontId="49" fillId="0" borderId="0" xfId="0" applyFont="1" applyAlignment="1">
      <alignment horizontal="left" vertical="center" indent="5"/>
    </xf>
    <xf numFmtId="0" fontId="49" fillId="0" borderId="0" xfId="0" applyFont="1" applyAlignment="1">
      <alignment horizontal="right" vertical="center" indent="5"/>
    </xf>
    <xf numFmtId="172" fontId="50" fillId="0" borderId="10" xfId="0" applyNumberFormat="1" applyFont="1" applyBorder="1" applyAlignment="1">
      <alignment horizontal="right" vertical="center" indent="5"/>
    </xf>
    <xf numFmtId="0" fontId="49" fillId="0" borderId="18" xfId="0" applyFont="1" applyBorder="1" applyAlignment="1">
      <alignment horizontal="right" vertical="center" indent="5"/>
    </xf>
    <xf numFmtId="0" fontId="49" fillId="0" borderId="19" xfId="0" applyFont="1" applyBorder="1" applyAlignment="1">
      <alignment horizontal="right" vertical="center" indent="5"/>
    </xf>
    <xf numFmtId="172" fontId="51" fillId="0" borderId="20" xfId="0" applyNumberFormat="1" applyFont="1" applyBorder="1" applyAlignment="1">
      <alignment horizontal="left" vertical="center" indent="5"/>
    </xf>
    <xf numFmtId="0" fontId="49" fillId="0" borderId="0" xfId="0" applyFont="1" applyBorder="1" applyAlignment="1">
      <alignment horizontal="center" vertical="center"/>
    </xf>
    <xf numFmtId="4" fontId="49" fillId="0" borderId="0" xfId="0" applyNumberFormat="1" applyFont="1" applyBorder="1" applyAlignment="1">
      <alignment horizontal="right" vertical="center" indent="5"/>
    </xf>
    <xf numFmtId="0" fontId="0" fillId="0" borderId="0" xfId="0" applyAlignment="1">
      <alignment horizontal="center"/>
    </xf>
    <xf numFmtId="0" fontId="52" fillId="0" borderId="0" xfId="0" applyFont="1" applyAlignment="1">
      <alignment horizontal="center"/>
    </xf>
    <xf numFmtId="0" fontId="52" fillId="0" borderId="0" xfId="0" applyFont="1" applyAlignment="1">
      <alignment wrapText="1"/>
    </xf>
    <xf numFmtId="4" fontId="53" fillId="0" borderId="21" xfId="0" applyNumberFormat="1" applyFont="1" applyBorder="1" applyAlignment="1">
      <alignment horizontal="center" wrapText="1"/>
    </xf>
    <xf numFmtId="4" fontId="54" fillId="27" borderId="21" xfId="0" applyNumberFormat="1" applyFont="1" applyFill="1" applyBorder="1" applyAlignment="1">
      <alignment horizontal="center" vertical="center" wrapText="1"/>
    </xf>
    <xf numFmtId="0" fontId="55" fillId="0" borderId="0" xfId="0" applyFont="1" applyBorder="1" applyAlignment="1">
      <alignment horizontal="left" vertical="center"/>
    </xf>
    <xf numFmtId="0" fontId="55" fillId="0" borderId="0" xfId="0" applyFont="1" applyBorder="1" applyAlignment="1">
      <alignment horizontal="left"/>
    </xf>
    <xf numFmtId="4" fontId="0" fillId="0" borderId="0" xfId="0" applyNumberFormat="1" applyBorder="1" applyAlignment="1">
      <alignment horizontal="center" vertical="center" wrapText="1"/>
    </xf>
    <xf numFmtId="0" fontId="0" fillId="0" borderId="0" xfId="0" applyAlignment="1"/>
    <xf numFmtId="0" fontId="56" fillId="27" borderId="22" xfId="0" applyFont="1" applyFill="1" applyBorder="1" applyAlignment="1">
      <alignment horizontal="left" vertical="center" wrapText="1"/>
    </xf>
    <xf numFmtId="0" fontId="56" fillId="27" borderId="22" xfId="0" applyFont="1" applyFill="1" applyBorder="1" applyAlignment="1">
      <alignment horizontal="left" wrapText="1"/>
    </xf>
    <xf numFmtId="0" fontId="56" fillId="0" borderId="22" xfId="0" applyFont="1" applyBorder="1" applyAlignment="1">
      <alignment horizontal="center" vertical="center" wrapText="1"/>
    </xf>
    <xf numFmtId="0" fontId="56" fillId="0" borderId="22" xfId="0" applyFont="1" applyBorder="1" applyAlignment="1">
      <alignment horizontal="center" wrapText="1"/>
    </xf>
    <xf numFmtId="0" fontId="0" fillId="0" borderId="0" xfId="0" applyAlignment="1">
      <alignment horizontal="center" wrapText="1"/>
    </xf>
    <xf numFmtId="4" fontId="53" fillId="28" borderId="23" xfId="0" applyNumberFormat="1" applyFont="1" applyFill="1" applyBorder="1" applyAlignment="1">
      <alignment vertical="center" wrapText="1"/>
    </xf>
    <xf numFmtId="4" fontId="53" fillId="28" borderId="24" xfId="0" applyNumberFormat="1" applyFont="1" applyFill="1" applyBorder="1" applyAlignment="1">
      <alignment vertical="center" wrapText="1"/>
    </xf>
    <xf numFmtId="4" fontId="53" fillId="28" borderId="22" xfId="0" applyNumberFormat="1" applyFont="1" applyFill="1" applyBorder="1" applyAlignment="1">
      <alignment vertical="center" wrapText="1"/>
    </xf>
    <xf numFmtId="4" fontId="53" fillId="28" borderId="25" xfId="0" applyNumberFormat="1" applyFont="1" applyFill="1" applyBorder="1" applyAlignment="1">
      <alignment vertical="center" wrapText="1"/>
    </xf>
    <xf numFmtId="4" fontId="53" fillId="28" borderId="26" xfId="0" applyNumberFormat="1" applyFont="1" applyFill="1" applyBorder="1" applyAlignment="1">
      <alignment vertical="center" wrapText="1"/>
    </xf>
    <xf numFmtId="0" fontId="57" fillId="0" borderId="0" xfId="0" applyFont="1" applyAlignment="1">
      <alignment horizontal="center" vertical="top"/>
    </xf>
    <xf numFmtId="0" fontId="58" fillId="0" borderId="0" xfId="37" applyFont="1" applyAlignment="1">
      <alignment horizontal="left" vertical="center"/>
    </xf>
    <xf numFmtId="164" fontId="57" fillId="0" borderId="0" xfId="0" applyNumberFormat="1" applyFont="1" applyAlignment="1">
      <alignment horizontal="right" vertical="center"/>
    </xf>
    <xf numFmtId="0" fontId="59" fillId="0" borderId="0" xfId="0" applyFont="1"/>
    <xf numFmtId="0" fontId="60" fillId="0" borderId="0" xfId="0" applyFont="1" applyAlignment="1">
      <alignment horizontal="center" vertical="top"/>
    </xf>
    <xf numFmtId="0" fontId="61" fillId="0" borderId="0" xfId="37" applyFont="1" applyAlignment="1">
      <alignment horizontal="left" vertical="center"/>
    </xf>
    <xf numFmtId="164" fontId="60" fillId="0" borderId="0" xfId="0" applyNumberFormat="1" applyFont="1" applyAlignment="1">
      <alignment horizontal="right" vertical="center"/>
    </xf>
    <xf numFmtId="0" fontId="62" fillId="0" borderId="0" xfId="0" applyFont="1"/>
    <xf numFmtId="165" fontId="61" fillId="0" borderId="0" xfId="37" applyNumberFormat="1" applyFont="1" applyAlignment="1" applyProtection="1">
      <alignment horizontal="left" vertical="center"/>
    </xf>
    <xf numFmtId="0" fontId="60" fillId="0" borderId="0" xfId="0" applyFont="1"/>
    <xf numFmtId="0" fontId="63" fillId="0" borderId="0" xfId="0" applyFont="1" applyFill="1" applyAlignment="1">
      <alignment horizontal="center" vertical="top"/>
    </xf>
    <xf numFmtId="164" fontId="63" fillId="0" borderId="0" xfId="0" applyNumberFormat="1" applyFont="1" applyFill="1"/>
    <xf numFmtId="0" fontId="64" fillId="0" borderId="0" xfId="0" applyFont="1" applyFill="1"/>
    <xf numFmtId="172" fontId="65" fillId="0" borderId="10" xfId="0" applyNumberFormat="1" applyFont="1" applyBorder="1" applyAlignment="1">
      <alignment horizontal="right" vertical="center" indent="5"/>
    </xf>
    <xf numFmtId="0" fontId="65" fillId="0" borderId="0" xfId="0" applyFont="1" applyBorder="1" applyAlignment="1">
      <alignment horizontal="center" vertical="center"/>
    </xf>
    <xf numFmtId="0" fontId="66" fillId="0" borderId="0" xfId="37" applyFont="1" applyFill="1" applyAlignment="1">
      <alignment horizontal="left" vertical="center"/>
    </xf>
    <xf numFmtId="0" fontId="63" fillId="0" borderId="0" xfId="0" applyFont="1" applyFill="1"/>
    <xf numFmtId="0" fontId="60" fillId="29" borderId="0" xfId="0" applyFont="1" applyFill="1" applyAlignment="1">
      <alignment horizontal="center" vertical="top"/>
    </xf>
    <xf numFmtId="0" fontId="60" fillId="29" borderId="0" xfId="0" applyFont="1" applyFill="1"/>
    <xf numFmtId="164" fontId="60" fillId="29" borderId="0" xfId="0" applyNumberFormat="1" applyFont="1" applyFill="1"/>
    <xf numFmtId="164" fontId="60" fillId="29" borderId="0" xfId="0" applyNumberFormat="1" applyFont="1" applyFill="1" applyAlignment="1">
      <alignment horizontal="right"/>
    </xf>
    <xf numFmtId="16" fontId="21" fillId="0" borderId="0" xfId="0" quotePrefix="1" applyNumberFormat="1" applyFont="1" applyAlignment="1">
      <alignment horizontal="center" vertical="top"/>
    </xf>
    <xf numFmtId="0" fontId="21" fillId="0" borderId="0" xfId="0" applyFont="1" applyBorder="1" applyAlignment="1">
      <alignment horizontal="center" vertical="top"/>
    </xf>
    <xf numFmtId="0" fontId="36" fillId="0" borderId="0" xfId="0" applyFont="1" applyFill="1" applyBorder="1" applyAlignment="1">
      <alignment horizontal="center"/>
    </xf>
    <xf numFmtId="2" fontId="36" fillId="0" borderId="0" xfId="0" applyNumberFormat="1" applyFont="1" applyFill="1" applyBorder="1" applyAlignment="1">
      <alignment horizontal="right"/>
    </xf>
    <xf numFmtId="0" fontId="0" fillId="0" borderId="0" xfId="0" applyFont="1" applyFill="1" applyBorder="1" applyAlignment="1">
      <alignment horizontal="left"/>
    </xf>
    <xf numFmtId="2" fontId="36" fillId="0" borderId="0" xfId="0" applyNumberFormat="1" applyFont="1" applyFill="1" applyBorder="1" applyAlignment="1">
      <alignment horizontal="center"/>
    </xf>
    <xf numFmtId="0" fontId="67" fillId="0" borderId="0" xfId="0" applyFont="1" applyAlignment="1">
      <alignment horizontal="center" vertical="center"/>
    </xf>
    <xf numFmtId="0" fontId="22" fillId="30" borderId="27" xfId="42" applyFont="1" applyFill="1" applyBorder="1" applyAlignment="1">
      <alignment horizontal="center" vertical="center"/>
    </xf>
    <xf numFmtId="0" fontId="23" fillId="30" borderId="28" xfId="42" applyFont="1" applyFill="1" applyBorder="1" applyAlignment="1">
      <alignment horizontal="center" vertical="center" wrapText="1"/>
    </xf>
    <xf numFmtId="164" fontId="22" fillId="30" borderId="28" xfId="42" applyNumberFormat="1" applyFont="1" applyFill="1" applyBorder="1" applyAlignment="1">
      <alignment horizontal="center" vertical="center" wrapText="1"/>
    </xf>
    <xf numFmtId="164" fontId="22" fillId="30" borderId="29" xfId="42" applyNumberFormat="1" applyFont="1" applyFill="1" applyBorder="1" applyAlignment="1">
      <alignment horizontal="center" vertical="center" wrapText="1"/>
    </xf>
    <xf numFmtId="164" fontId="34" fillId="0" borderId="0" xfId="0" applyNumberFormat="1" applyFont="1" applyFill="1" applyBorder="1" applyAlignment="1">
      <alignment horizontal="center" vertical="center"/>
    </xf>
    <xf numFmtId="164" fontId="22" fillId="30" borderId="28" xfId="42" applyNumberFormat="1" applyFont="1" applyFill="1" applyBorder="1" applyAlignment="1">
      <alignment horizontal="center" wrapText="1"/>
    </xf>
    <xf numFmtId="0" fontId="43" fillId="0" borderId="19" xfId="0" applyFont="1" applyBorder="1"/>
    <xf numFmtId="0" fontId="43" fillId="0" borderId="13" xfId="0" applyFont="1" applyBorder="1"/>
    <xf numFmtId="0" fontId="49" fillId="0" borderId="31" xfId="0" applyFont="1" applyBorder="1" applyAlignment="1">
      <alignment horizontal="center" vertical="center"/>
    </xf>
    <xf numFmtId="0" fontId="49" fillId="0" borderId="11" xfId="0" applyFont="1" applyBorder="1" applyAlignment="1">
      <alignment horizontal="center" vertical="center"/>
    </xf>
    <xf numFmtId="0" fontId="68" fillId="0" borderId="31" xfId="0" applyFont="1" applyBorder="1" applyAlignment="1">
      <alignment horizontal="left" vertical="center" indent="5"/>
    </xf>
    <xf numFmtId="0" fontId="68" fillId="0" borderId="20" xfId="0" applyFont="1" applyBorder="1" applyAlignment="1">
      <alignment horizontal="left" vertical="center" indent="5"/>
    </xf>
    <xf numFmtId="0" fontId="68" fillId="0" borderId="11" xfId="0" applyFont="1" applyBorder="1" applyAlignment="1">
      <alignment horizontal="left" vertical="center" indent="5"/>
    </xf>
    <xf numFmtId="0" fontId="43" fillId="0" borderId="20" xfId="0" applyFont="1" applyBorder="1"/>
    <xf numFmtId="0" fontId="49" fillId="0" borderId="31" xfId="0" applyFont="1" applyBorder="1" applyAlignment="1">
      <alignment horizontal="left" vertical="center" wrapText="1" indent="5"/>
    </xf>
    <xf numFmtId="0" fontId="49" fillId="0" borderId="20" xfId="0" applyFont="1" applyBorder="1" applyAlignment="1">
      <alignment horizontal="left" vertical="center" wrapText="1" indent="5"/>
    </xf>
    <xf numFmtId="0" fontId="49" fillId="0" borderId="11" xfId="0" applyFont="1" applyBorder="1" applyAlignment="1">
      <alignment horizontal="left" vertical="center" wrapText="1" indent="5"/>
    </xf>
    <xf numFmtId="172" fontId="49" fillId="0" borderId="31" xfId="0" applyNumberFormat="1" applyFont="1" applyBorder="1" applyAlignment="1">
      <alignment horizontal="right" vertical="center" wrapText="1" indent="5"/>
    </xf>
    <xf numFmtId="172" fontId="49" fillId="0" borderId="11" xfId="0" applyNumberFormat="1" applyFont="1" applyBorder="1" applyAlignment="1">
      <alignment horizontal="right" vertical="center" wrapText="1" indent="5"/>
    </xf>
    <xf numFmtId="172" fontId="50" fillId="0" borderId="31" xfId="0" applyNumberFormat="1" applyFont="1" applyBorder="1" applyAlignment="1">
      <alignment horizontal="right" vertical="center" indent="5"/>
    </xf>
    <xf numFmtId="172" fontId="50" fillId="0" borderId="11" xfId="0" applyNumberFormat="1" applyFont="1" applyBorder="1" applyAlignment="1">
      <alignment horizontal="right" vertical="center" indent="5"/>
    </xf>
    <xf numFmtId="0" fontId="49" fillId="0" borderId="16" xfId="0" applyFont="1" applyBorder="1" applyAlignment="1">
      <alignment horizontal="center" vertical="center"/>
    </xf>
    <xf numFmtId="0" fontId="49" fillId="0" borderId="14" xfId="0" applyFont="1" applyBorder="1" applyAlignment="1">
      <alignment horizontal="center" vertical="center"/>
    </xf>
    <xf numFmtId="0" fontId="49" fillId="0" borderId="37" xfId="0" applyFont="1" applyBorder="1" applyAlignment="1">
      <alignment horizontal="center" vertical="center"/>
    </xf>
    <xf numFmtId="0" fontId="49" fillId="0" borderId="31" xfId="0" applyFont="1" applyBorder="1" applyAlignment="1">
      <alignment horizontal="left" vertical="center" indent="5"/>
    </xf>
    <xf numFmtId="0" fontId="49" fillId="0" borderId="20" xfId="0" applyFont="1" applyBorder="1" applyAlignment="1">
      <alignment horizontal="left" vertical="center" indent="5"/>
    </xf>
    <xf numFmtId="0" fontId="49" fillId="0" borderId="39" xfId="0" applyFont="1" applyBorder="1" applyAlignment="1">
      <alignment horizontal="left" vertical="center" indent="5"/>
    </xf>
    <xf numFmtId="172" fontId="49" fillId="0" borderId="31" xfId="0" applyNumberFormat="1" applyFont="1" applyBorder="1" applyAlignment="1">
      <alignment horizontal="center" vertical="center"/>
    </xf>
    <xf numFmtId="172" fontId="49" fillId="0" borderId="11" xfId="0" applyNumberFormat="1" applyFont="1" applyBorder="1" applyAlignment="1">
      <alignment horizontal="center" vertical="center"/>
    </xf>
    <xf numFmtId="0" fontId="49" fillId="0" borderId="11" xfId="0" applyFont="1" applyBorder="1" applyAlignment="1">
      <alignment horizontal="left" vertical="center" indent="5"/>
    </xf>
    <xf numFmtId="172" fontId="43" fillId="0" borderId="30" xfId="0" applyNumberFormat="1" applyFont="1" applyBorder="1"/>
    <xf numFmtId="0" fontId="49" fillId="0" borderId="38" xfId="0" applyFont="1" applyBorder="1" applyAlignment="1">
      <alignment horizontal="center" vertical="center"/>
    </xf>
    <xf numFmtId="172" fontId="43" fillId="0" borderId="19" xfId="0" applyNumberFormat="1" applyFont="1" applyBorder="1"/>
    <xf numFmtId="0" fontId="49" fillId="0" borderId="32" xfId="0" applyFont="1" applyBorder="1" applyAlignment="1">
      <alignment horizontal="left" vertical="center" wrapText="1" indent="5"/>
    </xf>
    <xf numFmtId="0" fontId="49" fillId="0" borderId="30" xfId="0" applyFont="1" applyBorder="1" applyAlignment="1">
      <alignment horizontal="left" vertical="center" wrapText="1" indent="5"/>
    </xf>
    <xf numFmtId="0" fontId="49" fillId="0" borderId="15" xfId="0" applyFont="1" applyBorder="1" applyAlignment="1">
      <alignment horizontal="left" vertical="center" wrapText="1" indent="5"/>
    </xf>
    <xf numFmtId="0" fontId="49" fillId="0" borderId="16" xfId="0" applyFont="1" applyBorder="1" applyAlignment="1">
      <alignment horizontal="center" vertical="center" wrapText="1"/>
    </xf>
    <xf numFmtId="0" fontId="49" fillId="0" borderId="12" xfId="0" applyFont="1" applyBorder="1" applyAlignment="1">
      <alignment horizontal="center" vertical="center" wrapText="1"/>
    </xf>
    <xf numFmtId="0" fontId="49" fillId="0" borderId="12" xfId="0" applyFont="1" applyBorder="1" applyAlignment="1">
      <alignment horizontal="center" vertical="center"/>
    </xf>
    <xf numFmtId="172" fontId="49" fillId="0" borderId="32" xfId="0" applyNumberFormat="1" applyFont="1" applyBorder="1" applyAlignment="1">
      <alignment horizontal="center" vertical="center"/>
    </xf>
    <xf numFmtId="172" fontId="49" fillId="0" borderId="15" xfId="0" applyNumberFormat="1" applyFont="1" applyBorder="1" applyAlignment="1">
      <alignment horizontal="center" vertical="center"/>
    </xf>
    <xf numFmtId="172" fontId="49" fillId="0" borderId="18" xfId="0" applyNumberFormat="1" applyFont="1" applyBorder="1" applyAlignment="1">
      <alignment horizontal="center" vertical="center"/>
    </xf>
    <xf numFmtId="172" fontId="49" fillId="0" borderId="13" xfId="0" applyNumberFormat="1" applyFont="1" applyBorder="1" applyAlignment="1">
      <alignment horizontal="center" vertical="center"/>
    </xf>
    <xf numFmtId="172" fontId="49" fillId="0" borderId="16" xfId="0" applyNumberFormat="1" applyFont="1" applyBorder="1" applyAlignment="1">
      <alignment horizontal="right" vertical="center" indent="5"/>
    </xf>
    <xf numFmtId="172" fontId="49" fillId="0" borderId="37" xfId="0" applyNumberFormat="1" applyFont="1" applyBorder="1" applyAlignment="1">
      <alignment horizontal="right" vertical="center" indent="5"/>
    </xf>
    <xf numFmtId="0" fontId="49" fillId="0" borderId="18" xfId="0" applyFont="1" applyBorder="1" applyAlignment="1">
      <alignment horizontal="left" vertical="center" wrapText="1" indent="5"/>
    </xf>
    <xf numFmtId="0" fontId="49" fillId="0" borderId="19" xfId="0" applyFont="1" applyBorder="1" applyAlignment="1">
      <alignment horizontal="left" vertical="center" wrapText="1" indent="5"/>
    </xf>
    <xf numFmtId="0" fontId="49" fillId="0" borderId="13" xfId="0" applyFont="1" applyBorder="1" applyAlignment="1">
      <alignment horizontal="left" vertical="center" wrapText="1" indent="5"/>
    </xf>
    <xf numFmtId="172" fontId="43" fillId="0" borderId="20" xfId="0" applyNumberFormat="1" applyFont="1" applyBorder="1"/>
    <xf numFmtId="0" fontId="43" fillId="0" borderId="30" xfId="0" applyFont="1" applyBorder="1"/>
    <xf numFmtId="0" fontId="49" fillId="0" borderId="32" xfId="0" applyFont="1" applyBorder="1" applyAlignment="1">
      <alignment horizontal="left" vertical="center" indent="5"/>
    </xf>
    <xf numFmtId="0" fontId="49" fillId="0" borderId="30" xfId="0" applyFont="1" applyBorder="1" applyAlignment="1">
      <alignment horizontal="left" vertical="center" indent="5"/>
    </xf>
    <xf numFmtId="0" fontId="49" fillId="0" borderId="15" xfId="0" applyFont="1" applyBorder="1" applyAlignment="1">
      <alignment horizontal="left" vertical="center" indent="5"/>
    </xf>
    <xf numFmtId="0" fontId="49" fillId="0" borderId="18" xfId="0" applyFont="1" applyBorder="1" applyAlignment="1">
      <alignment horizontal="left" vertical="center" indent="5"/>
    </xf>
    <xf numFmtId="0" fontId="49" fillId="0" borderId="19" xfId="0" applyFont="1" applyBorder="1" applyAlignment="1">
      <alignment horizontal="left" vertical="center" indent="5"/>
    </xf>
    <xf numFmtId="0" fontId="49" fillId="0" borderId="13" xfId="0" applyFont="1" applyBorder="1" applyAlignment="1">
      <alignment horizontal="left" vertical="center" indent="5"/>
    </xf>
    <xf numFmtId="172" fontId="49" fillId="0" borderId="12" xfId="0" applyNumberFormat="1" applyFont="1" applyBorder="1" applyAlignment="1">
      <alignment horizontal="right" vertical="center" indent="5"/>
    </xf>
    <xf numFmtId="0" fontId="49" fillId="0" borderId="30" xfId="0" applyFont="1" applyBorder="1" applyAlignment="1">
      <alignment horizontal="right" vertical="center" indent="5"/>
    </xf>
    <xf numFmtId="0" fontId="49" fillId="0" borderId="15" xfId="0" applyFont="1" applyBorder="1" applyAlignment="1">
      <alignment horizontal="right" vertical="center" indent="5"/>
    </xf>
    <xf numFmtId="0" fontId="49" fillId="0" borderId="19" xfId="0" applyFont="1" applyBorder="1" applyAlignment="1">
      <alignment horizontal="right" vertical="center" indent="5"/>
    </xf>
    <xf numFmtId="0" fontId="65" fillId="0" borderId="30" xfId="0" applyFont="1" applyBorder="1" applyAlignment="1">
      <alignment horizontal="left" vertical="center" indent="5"/>
    </xf>
    <xf numFmtId="0" fontId="65" fillId="0" borderId="30" xfId="0" applyFont="1" applyBorder="1" applyAlignment="1">
      <alignment horizontal="center" vertical="center"/>
    </xf>
    <xf numFmtId="0" fontId="65" fillId="0" borderId="15" xfId="0" applyFont="1" applyBorder="1" applyAlignment="1">
      <alignment horizontal="center" vertical="center"/>
    </xf>
    <xf numFmtId="0" fontId="49" fillId="0" borderId="0" xfId="0" applyFont="1" applyBorder="1" applyAlignment="1">
      <alignment horizontal="left" vertical="center" indent="5"/>
    </xf>
    <xf numFmtId="0" fontId="49" fillId="0" borderId="0" xfId="0" applyFont="1" applyBorder="1" applyAlignment="1">
      <alignment horizontal="center" vertical="center"/>
    </xf>
    <xf numFmtId="0" fontId="43" fillId="0" borderId="0" xfId="0" applyFont="1" applyBorder="1" applyAlignment="1">
      <alignment vertical="center" wrapText="1"/>
    </xf>
    <xf numFmtId="0" fontId="53" fillId="31" borderId="22" xfId="0" applyFont="1" applyFill="1" applyBorder="1" applyAlignment="1">
      <alignment horizontal="left" vertical="center"/>
    </xf>
    <xf numFmtId="0" fontId="0" fillId="27" borderId="22" xfId="0" applyFont="1" applyFill="1" applyBorder="1" applyAlignment="1">
      <alignment horizontal="center" vertical="center" wrapText="1"/>
    </xf>
    <xf numFmtId="0" fontId="56" fillId="0" borderId="22" xfId="0" applyFont="1" applyBorder="1" applyAlignment="1">
      <alignment horizontal="center" vertical="center" wrapText="1"/>
    </xf>
    <xf numFmtId="4" fontId="52" fillId="32" borderId="33" xfId="0" applyNumberFormat="1" applyFont="1" applyFill="1" applyBorder="1" applyAlignment="1">
      <alignment horizontal="left" vertical="center" wrapText="1"/>
    </xf>
    <xf numFmtId="4" fontId="52" fillId="32" borderId="34" xfId="0" applyNumberFormat="1" applyFont="1" applyFill="1" applyBorder="1" applyAlignment="1">
      <alignment horizontal="left" vertical="center" wrapText="1"/>
    </xf>
    <xf numFmtId="4" fontId="52" fillId="32" borderId="35" xfId="0" applyNumberFormat="1" applyFont="1" applyFill="1" applyBorder="1" applyAlignment="1">
      <alignment horizontal="left" vertical="center" wrapText="1"/>
    </xf>
    <xf numFmtId="0" fontId="52" fillId="0" borderId="22" xfId="0" applyFont="1" applyBorder="1" applyAlignment="1">
      <alignment horizontal="center" vertical="center"/>
    </xf>
    <xf numFmtId="0" fontId="53" fillId="27" borderId="36" xfId="0" applyFont="1" applyFill="1" applyBorder="1" applyAlignment="1">
      <alignment horizontal="left" vertical="center"/>
    </xf>
    <xf numFmtId="0" fontId="53" fillId="0" borderId="22" xfId="0" applyFont="1" applyBorder="1" applyAlignment="1">
      <alignment horizontal="left" vertical="center"/>
    </xf>
  </cellXfs>
  <cellStyles count="49">
    <cellStyle name="20% - Isticanje1" xfId="1" builtinId="30" customBuiltin="1"/>
    <cellStyle name="20% - Isticanje2" xfId="2" builtinId="34" customBuiltin="1"/>
    <cellStyle name="20% - Isticanje3" xfId="3" builtinId="38" customBuiltin="1"/>
    <cellStyle name="20% - Isticanje4" xfId="4" builtinId="42" customBuiltin="1"/>
    <cellStyle name="20% - Isticanje5" xfId="5" builtinId="46" customBuiltin="1"/>
    <cellStyle name="20% - Isticanje6" xfId="6" builtinId="50" customBuiltin="1"/>
    <cellStyle name="40% - Isticanje2" xfId="7" builtinId="35" customBuiltin="1"/>
    <cellStyle name="40% - Isticanje3" xfId="8" builtinId="39" customBuiltin="1"/>
    <cellStyle name="40% - Isticanje4" xfId="9" builtinId="43" customBuiltin="1"/>
    <cellStyle name="40% - Isticanje5" xfId="10" builtinId="47" customBuiltin="1"/>
    <cellStyle name="40% - Isticanje6" xfId="11" builtinId="51" customBuiltin="1"/>
    <cellStyle name="40% - Naglasak1" xfId="12"/>
    <cellStyle name="60% - Isticanje1" xfId="13" builtinId="32" customBuiltin="1"/>
    <cellStyle name="60% - Isticanje2" xfId="14" builtinId="36" customBuiltin="1"/>
    <cellStyle name="60% - Isticanje3" xfId="15" builtinId="40" customBuiltin="1"/>
    <cellStyle name="60% - Isticanje4" xfId="16" builtinId="44" customBuiltin="1"/>
    <cellStyle name="60% - Isticanje5" xfId="17" builtinId="48" customBuiltin="1"/>
    <cellStyle name="60% - Isticanje6" xfId="18" builtinId="52" customBuiltin="1"/>
    <cellStyle name="Bilješka" xfId="19" builtinId="10" customBuiltin="1"/>
    <cellStyle name="Dobro" xfId="20" builtinId="26" customBuiltin="1"/>
    <cellStyle name="Isticanje1" xfId="21" builtinId="29" customBuiltin="1"/>
    <cellStyle name="Isticanje2" xfId="22" builtinId="33" customBuiltin="1"/>
    <cellStyle name="Isticanje3" xfId="23" builtinId="37" customBuiltin="1"/>
    <cellStyle name="Isticanje4" xfId="24" builtinId="41" customBuiltin="1"/>
    <cellStyle name="Isticanje5" xfId="25" builtinId="45" customBuiltin="1"/>
    <cellStyle name="Isticanje6" xfId="26" builtinId="49" customBuiltin="1"/>
    <cellStyle name="Izlaz" xfId="27" builtinId="21" customBuiltin="1"/>
    <cellStyle name="Izračun" xfId="28" builtinId="22" customBuiltin="1"/>
    <cellStyle name="Loše" xfId="29" builtinId="27" customBuiltin="1"/>
    <cellStyle name="Naslov 1" xfId="30" builtinId="16" customBuiltin="1"/>
    <cellStyle name="Naslov 2" xfId="31" builtinId="17" customBuiltin="1"/>
    <cellStyle name="Naslov 3" xfId="32" builtinId="18" customBuiltin="1"/>
    <cellStyle name="Naslov 4" xfId="33" builtinId="19" customBuiltin="1"/>
    <cellStyle name="Naslov 5" xfId="34"/>
    <cellStyle name="Neutralno" xfId="35" builtinId="28" customBuiltin="1"/>
    <cellStyle name="Normal_ponder" xfId="36"/>
    <cellStyle name="Normal_Sheet1" xfId="37"/>
    <cellStyle name="Normal_Sheet1_1" xfId="38"/>
    <cellStyle name="Normalno" xfId="0" builtinId="0"/>
    <cellStyle name="Obično 2" xfId="39"/>
    <cellStyle name="Obično 3" xfId="40"/>
    <cellStyle name="Obično_Projektni studio d.o.o._DRAGO" xfId="41"/>
    <cellStyle name="Obično_TENDER-VV 98-104" xfId="42"/>
    <cellStyle name="Povezana ćelija" xfId="43" builtinId="24" customBuiltin="1"/>
    <cellStyle name="Provjera ćelije" xfId="44" builtinId="23" customBuiltin="1"/>
    <cellStyle name="Tekst objašnjenja" xfId="45" builtinId="53" customBuiltin="1"/>
    <cellStyle name="Tekst upozorenja" xfId="46" builtinId="11" customBuiltin="1"/>
    <cellStyle name="Ukupni zbroj" xfId="47" builtinId="25" customBuiltin="1"/>
    <cellStyle name="Unos" xfId="48" builtinId="20"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999933"/>
      <rgbColor rgb="00800080"/>
      <rgbColor rgb="00008080"/>
      <rgbColor rgb="00C0C0C0"/>
      <rgbColor rgb="00808080"/>
      <rgbColor rgb="00A0E0E0"/>
      <rgbColor rgb="00996666"/>
      <rgbColor rgb="00FFFFC0"/>
      <rgbColor rgb="00E3E3E3"/>
      <rgbColor rgb="00660066"/>
      <rgbColor rgb="00FF8080"/>
      <rgbColor rgb="000080C0"/>
      <rgbColor rgb="00C0C0FF"/>
      <rgbColor rgb="00000080"/>
      <rgbColor rgb="00FF00FF"/>
      <rgbColor rgb="00FFFF00"/>
      <rgbColor rgb="0000FFFF"/>
      <rgbColor rgb="00800080"/>
      <rgbColor rgb="00800000"/>
      <rgbColor rgb="00008080"/>
      <rgbColor rgb="000000FF"/>
      <rgbColor rgb="0000CCFF"/>
      <rgbColor rgb="00DFDFDF"/>
      <rgbColor rgb="00CCFFCC"/>
      <rgbColor rgb="00FFFF99"/>
      <rgbColor rgb="00A6CAF0"/>
      <rgbColor rgb="00CC9CCC"/>
      <rgbColor rgb="00CC99FF"/>
      <rgbColor rgb="00FFCC99"/>
      <rgbColor rgb="003333CC"/>
      <rgbColor rgb="0033CCCC"/>
      <rgbColor rgb="0099CC00"/>
      <rgbColor rgb="00FFCC00"/>
      <rgbColor rgb="00FF9900"/>
      <rgbColor rgb="00FF6600"/>
      <rgbColor rgb="00336666"/>
      <rgbColor rgb="00969696"/>
      <rgbColor rgb="00003366"/>
      <rgbColor rgb="00339966"/>
      <rgbColor rgb="00003300"/>
      <rgbColor rgb="00663300"/>
      <rgbColor rgb="00996633"/>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4"/>
  <sheetViews>
    <sheetView tabSelected="1" view="pageBreakPreview" zoomScaleSheetLayoutView="100" workbookViewId="0">
      <selection activeCell="D99" sqref="D99"/>
    </sheetView>
  </sheetViews>
  <sheetFormatPr defaultColWidth="9.1796875" defaultRowHeight="13"/>
  <cols>
    <col min="1" max="1" width="5.26953125" style="1" customWidth="1"/>
    <col min="2" max="2" width="49.81640625" style="42" customWidth="1"/>
    <col min="3" max="3" width="14" style="2" customWidth="1"/>
    <col min="4" max="4" width="14.7265625" style="2" customWidth="1"/>
    <col min="5" max="5" width="14.1796875" style="2" customWidth="1"/>
    <col min="6" max="16384" width="9.1796875" style="42"/>
  </cols>
  <sheetData>
    <row r="1" spans="1:5" ht="13" customHeight="1">
      <c r="A1" s="185" t="s">
        <v>0</v>
      </c>
      <c r="B1" s="186" t="s">
        <v>1</v>
      </c>
      <c r="C1" s="187" t="s">
        <v>2</v>
      </c>
      <c r="D1" s="187" t="s">
        <v>3</v>
      </c>
      <c r="E1" s="188" t="s">
        <v>4</v>
      </c>
    </row>
    <row r="2" spans="1:5" ht="12.5">
      <c r="A2" s="185"/>
      <c r="B2" s="186"/>
      <c r="C2" s="187"/>
      <c r="D2" s="187" t="s">
        <v>5</v>
      </c>
      <c r="E2" s="188" t="s">
        <v>6</v>
      </c>
    </row>
    <row r="3" spans="1:5" ht="14.25" customHeight="1">
      <c r="A3" s="3"/>
      <c r="B3" s="4"/>
      <c r="C3" s="5"/>
      <c r="D3" s="70"/>
      <c r="E3" s="6"/>
    </row>
    <row r="4" spans="1:5" ht="14.25" customHeight="1">
      <c r="A4" s="3"/>
      <c r="B4" s="4"/>
      <c r="C4" s="5"/>
      <c r="D4" s="70"/>
      <c r="E4" s="6"/>
    </row>
    <row r="5" spans="1:5" ht="17.5">
      <c r="B5" s="7" t="s">
        <v>7</v>
      </c>
    </row>
    <row r="7" spans="1:5">
      <c r="A7" s="157" t="s">
        <v>299</v>
      </c>
      <c r="B7" s="60" t="s">
        <v>8</v>
      </c>
    </row>
    <row r="8" spans="1:5">
      <c r="B8" s="8"/>
    </row>
    <row r="9" spans="1:5" ht="25">
      <c r="A9" s="1" t="s">
        <v>9</v>
      </c>
      <c r="B9" s="9" t="s">
        <v>10</v>
      </c>
    </row>
    <row r="10" spans="1:5">
      <c r="B10" s="10" t="s">
        <v>11</v>
      </c>
      <c r="C10" s="2">
        <v>1</v>
      </c>
    </row>
    <row r="11" spans="1:5">
      <c r="B11" s="43"/>
    </row>
    <row r="12" spans="1:5" ht="25">
      <c r="A12" s="1" t="s">
        <v>12</v>
      </c>
      <c r="B12" s="9" t="s">
        <v>13</v>
      </c>
    </row>
    <row r="13" spans="1:5">
      <c r="B13" s="10" t="s">
        <v>11</v>
      </c>
      <c r="C13" s="2">
        <v>1</v>
      </c>
    </row>
    <row r="14" spans="1:5">
      <c r="B14" s="43"/>
    </row>
    <row r="15" spans="1:5">
      <c r="B15" s="8"/>
    </row>
    <row r="16" spans="1:5">
      <c r="B16" s="11" t="s">
        <v>14</v>
      </c>
      <c r="C16" s="12"/>
      <c r="D16" s="12"/>
    </row>
    <row r="17" spans="1:4">
      <c r="B17" s="8"/>
    </row>
    <row r="18" spans="1:4">
      <c r="B18" s="8"/>
    </row>
    <row r="19" spans="1:4">
      <c r="A19" s="157" t="s">
        <v>300</v>
      </c>
      <c r="B19" s="59" t="s">
        <v>15</v>
      </c>
    </row>
    <row r="20" spans="1:4">
      <c r="B20" s="13"/>
    </row>
    <row r="21" spans="1:4" ht="25">
      <c r="A21" s="1" t="s">
        <v>9</v>
      </c>
      <c r="B21" s="14" t="s">
        <v>100</v>
      </c>
    </row>
    <row r="22" spans="1:4">
      <c r="B22" s="15" t="s">
        <v>16</v>
      </c>
    </row>
    <row r="23" spans="1:4" ht="14.5">
      <c r="B23" s="16" t="s">
        <v>17</v>
      </c>
      <c r="C23" s="17">
        <v>19.14</v>
      </c>
      <c r="D23" s="17"/>
    </row>
    <row r="24" spans="1:4">
      <c r="B24" s="44"/>
    </row>
    <row r="25" spans="1:4" ht="25">
      <c r="A25" s="1" t="s">
        <v>12</v>
      </c>
      <c r="B25" s="14" t="s">
        <v>18</v>
      </c>
    </row>
    <row r="26" spans="1:4">
      <c r="B26" s="15" t="s">
        <v>16</v>
      </c>
    </row>
    <row r="27" spans="1:4" ht="14.5">
      <c r="B27" s="16" t="s">
        <v>17</v>
      </c>
      <c r="C27" s="17">
        <v>18.36</v>
      </c>
      <c r="D27" s="17"/>
    </row>
    <row r="28" spans="1:4">
      <c r="B28" s="16"/>
    </row>
    <row r="29" spans="1:4" ht="127.5" customHeight="1">
      <c r="A29" s="1" t="s">
        <v>19</v>
      </c>
      <c r="B29" s="62" t="s">
        <v>144</v>
      </c>
    </row>
    <row r="30" spans="1:4" ht="14.5">
      <c r="B30" s="16" t="s">
        <v>17</v>
      </c>
      <c r="C30" s="2">
        <v>17.5</v>
      </c>
    </row>
    <row r="31" spans="1:4">
      <c r="B31" s="16"/>
    </row>
    <row r="32" spans="1:4" ht="106.5" customHeight="1">
      <c r="A32" s="1" t="s">
        <v>20</v>
      </c>
      <c r="B32" s="62" t="s">
        <v>125</v>
      </c>
    </row>
    <row r="33" spans="1:7" ht="14.5">
      <c r="B33" s="16" t="s">
        <v>17</v>
      </c>
      <c r="C33" s="2">
        <v>1.1499999999999999</v>
      </c>
    </row>
    <row r="34" spans="1:7">
      <c r="B34" s="16"/>
    </row>
    <row r="35" spans="1:7" ht="73.5" customHeight="1">
      <c r="A35" s="1" t="s">
        <v>21</v>
      </c>
      <c r="B35" s="62" t="s">
        <v>120</v>
      </c>
      <c r="F35" s="184"/>
      <c r="G35" s="184"/>
    </row>
    <row r="36" spans="1:7" ht="14.5">
      <c r="B36" s="18" t="s">
        <v>17</v>
      </c>
      <c r="C36" s="2">
        <v>16.850000000000001</v>
      </c>
    </row>
    <row r="37" spans="1:7">
      <c r="A37" s="18"/>
      <c r="B37" s="49"/>
    </row>
    <row r="38" spans="1:7" ht="72" customHeight="1">
      <c r="A38" s="1" t="s">
        <v>22</v>
      </c>
      <c r="B38" s="63" t="s">
        <v>23</v>
      </c>
      <c r="F38" s="184"/>
      <c r="G38" s="184"/>
    </row>
    <row r="39" spans="1:7" ht="14.5">
      <c r="B39" s="18" t="s">
        <v>17</v>
      </c>
      <c r="C39" s="2">
        <v>16.850000000000001</v>
      </c>
    </row>
    <row r="40" spans="1:7">
      <c r="B40" s="18"/>
    </row>
    <row r="41" spans="1:7">
      <c r="B41" s="18"/>
    </row>
    <row r="42" spans="1:7">
      <c r="B42" s="16"/>
    </row>
    <row r="43" spans="1:7" ht="44.25" customHeight="1">
      <c r="A43" s="1" t="s">
        <v>24</v>
      </c>
      <c r="B43" s="64" t="s">
        <v>126</v>
      </c>
    </row>
    <row r="44" spans="1:7" ht="14.5">
      <c r="B44" s="18" t="s">
        <v>25</v>
      </c>
      <c r="C44" s="2">
        <v>100</v>
      </c>
    </row>
    <row r="45" spans="1:7">
      <c r="A45" s="18"/>
      <c r="B45" s="49"/>
    </row>
    <row r="46" spans="1:7">
      <c r="A46" s="1" t="s">
        <v>26</v>
      </c>
      <c r="B46" s="62" t="s">
        <v>27</v>
      </c>
    </row>
    <row r="47" spans="1:7">
      <c r="B47" s="65" t="s">
        <v>28</v>
      </c>
    </row>
    <row r="48" spans="1:7">
      <c r="B48" s="18" t="s">
        <v>29</v>
      </c>
      <c r="C48" s="2">
        <v>10</v>
      </c>
    </row>
    <row r="49" spans="1:4">
      <c r="B49" s="62"/>
    </row>
    <row r="50" spans="1:4" ht="40.5" customHeight="1">
      <c r="A50" s="1" t="s">
        <v>30</v>
      </c>
      <c r="B50" s="62" t="s">
        <v>31</v>
      </c>
    </row>
    <row r="51" spans="1:4">
      <c r="B51" s="18" t="s">
        <v>29</v>
      </c>
      <c r="C51" s="2">
        <v>2</v>
      </c>
    </row>
    <row r="52" spans="1:4">
      <c r="B52" s="65"/>
    </row>
    <row r="53" spans="1:4" ht="97.5" customHeight="1">
      <c r="A53" s="1" t="s">
        <v>32</v>
      </c>
      <c r="B53" s="62" t="s">
        <v>33</v>
      </c>
    </row>
    <row r="54" spans="1:4">
      <c r="B54" s="18" t="s">
        <v>29</v>
      </c>
      <c r="C54" s="2">
        <v>2</v>
      </c>
    </row>
    <row r="55" spans="1:4" ht="39.75" customHeight="1">
      <c r="A55" s="1">
        <v>11</v>
      </c>
      <c r="B55" s="74" t="s">
        <v>145</v>
      </c>
    </row>
    <row r="56" spans="1:4" ht="14.5">
      <c r="B56" s="18" t="s">
        <v>17</v>
      </c>
      <c r="C56" s="2">
        <v>6</v>
      </c>
    </row>
    <row r="57" spans="1:4">
      <c r="B57" s="16"/>
    </row>
    <row r="58" spans="1:4">
      <c r="B58" s="13"/>
    </row>
    <row r="59" spans="1:4">
      <c r="B59" s="11" t="s">
        <v>14</v>
      </c>
      <c r="C59" s="12"/>
      <c r="D59" s="12"/>
    </row>
    <row r="62" spans="1:4">
      <c r="A62" s="157" t="s">
        <v>301</v>
      </c>
      <c r="B62" s="61" t="s">
        <v>34</v>
      </c>
    </row>
    <row r="63" spans="1:4">
      <c r="B63" s="20"/>
    </row>
    <row r="64" spans="1:4" ht="64.5" customHeight="1">
      <c r="A64" s="1" t="s">
        <v>9</v>
      </c>
      <c r="B64" s="21" t="s">
        <v>35</v>
      </c>
    </row>
    <row r="65" spans="1:5">
      <c r="B65" s="22" t="s">
        <v>36</v>
      </c>
    </row>
    <row r="66" spans="1:5">
      <c r="B66" s="18" t="s">
        <v>29</v>
      </c>
      <c r="C66" s="2">
        <v>1536</v>
      </c>
    </row>
    <row r="67" spans="1:5">
      <c r="B67" s="22" t="s">
        <v>37</v>
      </c>
    </row>
    <row r="68" spans="1:5">
      <c r="B68" s="18" t="s">
        <v>29</v>
      </c>
      <c r="C68" s="2">
        <v>457</v>
      </c>
    </row>
    <row r="69" spans="1:5">
      <c r="B69" s="18"/>
    </row>
    <row r="70" spans="1:5">
      <c r="B70" s="20"/>
    </row>
    <row r="71" spans="1:5">
      <c r="B71" s="11" t="s">
        <v>14</v>
      </c>
      <c r="C71" s="12"/>
      <c r="D71" s="12"/>
    </row>
    <row r="74" spans="1:5" s="160" customFormat="1">
      <c r="A74" s="157" t="s">
        <v>302</v>
      </c>
      <c r="B74" s="158" t="s">
        <v>38</v>
      </c>
      <c r="C74" s="159"/>
      <c r="D74" s="159"/>
      <c r="E74" s="159"/>
    </row>
    <row r="75" spans="1:5">
      <c r="B75" s="20"/>
    </row>
    <row r="76" spans="1:5" ht="54" customHeight="1">
      <c r="A76" s="1" t="s">
        <v>9</v>
      </c>
      <c r="B76" s="21" t="s">
        <v>95</v>
      </c>
    </row>
    <row r="77" spans="1:5" ht="14.5">
      <c r="B77" s="18" t="s">
        <v>17</v>
      </c>
      <c r="C77" s="2">
        <v>18.36</v>
      </c>
    </row>
    <row r="78" spans="1:5">
      <c r="B78" s="23"/>
    </row>
    <row r="79" spans="1:5" ht="37.5">
      <c r="A79" s="1" t="s">
        <v>12</v>
      </c>
      <c r="B79" s="21" t="s">
        <v>96</v>
      </c>
    </row>
    <row r="80" spans="1:5" ht="14.5">
      <c r="B80" s="18" t="s">
        <v>17</v>
      </c>
      <c r="C80" s="2">
        <v>9.76</v>
      </c>
    </row>
    <row r="81" spans="1:3">
      <c r="B81" s="20"/>
    </row>
    <row r="82" spans="1:3" ht="41.25" customHeight="1">
      <c r="A82" s="1" t="s">
        <v>19</v>
      </c>
      <c r="B82" s="41" t="s">
        <v>101</v>
      </c>
    </row>
    <row r="83" spans="1:3">
      <c r="B83" s="24" t="s">
        <v>41</v>
      </c>
    </row>
    <row r="84" spans="1:3" ht="14.5">
      <c r="B84" s="25" t="s">
        <v>17</v>
      </c>
      <c r="C84" s="2">
        <v>1.24</v>
      </c>
    </row>
    <row r="85" spans="1:3">
      <c r="B85" s="26"/>
    </row>
    <row r="86" spans="1:3" ht="37.5">
      <c r="A86" s="1" t="s">
        <v>20</v>
      </c>
      <c r="B86" s="21" t="s">
        <v>39</v>
      </c>
    </row>
    <row r="87" spans="1:3">
      <c r="B87" s="24" t="s">
        <v>41</v>
      </c>
    </row>
    <row r="88" spans="1:3" ht="14.5">
      <c r="B88" s="25" t="s">
        <v>17</v>
      </c>
      <c r="C88" s="2">
        <v>2.48</v>
      </c>
    </row>
    <row r="89" spans="1:3">
      <c r="B89" s="27"/>
    </row>
    <row r="90" spans="1:3" ht="48.75" customHeight="1">
      <c r="A90" s="1" t="s">
        <v>21</v>
      </c>
      <c r="B90" s="21" t="s">
        <v>40</v>
      </c>
    </row>
    <row r="91" spans="1:3">
      <c r="B91" s="24" t="s">
        <v>41</v>
      </c>
    </row>
    <row r="92" spans="1:3" ht="14.5">
      <c r="B92" s="25" t="s">
        <v>17</v>
      </c>
      <c r="C92" s="2">
        <v>0.11</v>
      </c>
    </row>
    <row r="93" spans="1:3">
      <c r="B93" s="26"/>
    </row>
    <row r="94" spans="1:3">
      <c r="B94" s="26"/>
    </row>
    <row r="95" spans="1:3" ht="52.5" customHeight="1">
      <c r="A95" s="1" t="s">
        <v>22</v>
      </c>
      <c r="B95" s="21" t="s">
        <v>119</v>
      </c>
      <c r="C95" s="2" t="s">
        <v>42</v>
      </c>
    </row>
    <row r="96" spans="1:3">
      <c r="B96" s="24" t="s">
        <v>41</v>
      </c>
    </row>
    <row r="97" spans="1:3" ht="14.5">
      <c r="B97" s="25" t="s">
        <v>17</v>
      </c>
      <c r="C97" s="2">
        <v>10.53</v>
      </c>
    </row>
    <row r="98" spans="1:3">
      <c r="B98" s="27"/>
    </row>
    <row r="99" spans="1:3" ht="77.25" customHeight="1">
      <c r="A99" s="1" t="s">
        <v>24</v>
      </c>
      <c r="B99" s="21" t="s">
        <v>102</v>
      </c>
    </row>
    <row r="100" spans="1:3">
      <c r="B100" s="21"/>
    </row>
    <row r="101" spans="1:3">
      <c r="B101" s="24" t="s">
        <v>43</v>
      </c>
    </row>
    <row r="102" spans="1:3">
      <c r="B102" s="24" t="s">
        <v>127</v>
      </c>
    </row>
    <row r="103" spans="1:3" ht="14.5">
      <c r="B103" s="25" t="s">
        <v>25</v>
      </c>
      <c r="C103" s="2">
        <v>49.5</v>
      </c>
    </row>
    <row r="104" spans="1:3">
      <c r="B104" s="24" t="s">
        <v>128</v>
      </c>
    </row>
    <row r="105" spans="1:3" ht="14.5">
      <c r="B105" s="25" t="s">
        <v>25</v>
      </c>
      <c r="C105" s="2">
        <v>49.5</v>
      </c>
    </row>
    <row r="106" spans="1:3">
      <c r="B106" s="18"/>
    </row>
    <row r="107" spans="1:3" ht="145.5" customHeight="1">
      <c r="A107" s="1" t="s">
        <v>26</v>
      </c>
      <c r="B107" s="64" t="s">
        <v>45</v>
      </c>
    </row>
    <row r="108" spans="1:3" ht="24" customHeight="1">
      <c r="A108" s="66"/>
      <c r="B108" s="72" t="s">
        <v>317</v>
      </c>
      <c r="C108" s="67">
        <v>6</v>
      </c>
    </row>
    <row r="109" spans="1:3" ht="18" customHeight="1">
      <c r="A109" s="66"/>
      <c r="B109" s="72" t="s">
        <v>316</v>
      </c>
      <c r="C109" s="67">
        <v>600</v>
      </c>
    </row>
    <row r="110" spans="1:3" ht="15" customHeight="1">
      <c r="A110" s="66"/>
      <c r="B110" s="72" t="s">
        <v>315</v>
      </c>
      <c r="C110" s="67">
        <v>4</v>
      </c>
    </row>
    <row r="111" spans="1:3" ht="22.5" hidden="1" customHeight="1">
      <c r="A111" s="66"/>
      <c r="B111" s="72"/>
      <c r="C111" s="67"/>
    </row>
    <row r="112" spans="1:3" ht="126.75" customHeight="1">
      <c r="A112" s="1">
        <v>9</v>
      </c>
      <c r="B112" s="64" t="s">
        <v>146</v>
      </c>
    </row>
    <row r="113" spans="1:5" ht="21" customHeight="1">
      <c r="A113" s="66"/>
      <c r="B113" s="72" t="s">
        <v>312</v>
      </c>
      <c r="C113" s="67">
        <v>1</v>
      </c>
    </row>
    <row r="114" spans="1:5" ht="21" customHeight="1">
      <c r="A114" s="66"/>
      <c r="B114" s="72" t="s">
        <v>313</v>
      </c>
      <c r="C114" s="67">
        <v>100</v>
      </c>
    </row>
    <row r="115" spans="1:5" ht="22.5" customHeight="1">
      <c r="A115" s="66"/>
      <c r="B115" s="72" t="s">
        <v>314</v>
      </c>
      <c r="C115" s="67">
        <v>2</v>
      </c>
    </row>
    <row r="116" spans="1:5" hidden="1">
      <c r="B116" s="18"/>
    </row>
    <row r="117" spans="1:5" hidden="1">
      <c r="B117" s="20"/>
    </row>
    <row r="118" spans="1:5">
      <c r="B118" s="11" t="s">
        <v>14</v>
      </c>
      <c r="C118" s="12"/>
      <c r="D118" s="12"/>
    </row>
    <row r="119" spans="1:5" hidden="1"/>
    <row r="121" spans="1:5" s="160" customFormat="1">
      <c r="A121" s="157" t="s">
        <v>303</v>
      </c>
      <c r="B121" s="158" t="s">
        <v>46</v>
      </c>
      <c r="C121" s="159"/>
      <c r="D121" s="159"/>
      <c r="E121" s="159"/>
    </row>
    <row r="122" spans="1:5">
      <c r="B122" s="20"/>
    </row>
    <row r="123" spans="1:5" ht="57" customHeight="1">
      <c r="A123" s="1" t="s">
        <v>9</v>
      </c>
      <c r="B123" s="14" t="s">
        <v>103</v>
      </c>
    </row>
    <row r="124" spans="1:5" ht="14.5">
      <c r="B124" s="16" t="s">
        <v>17</v>
      </c>
      <c r="C124" s="2">
        <v>23.24</v>
      </c>
    </row>
    <row r="125" spans="1:5">
      <c r="B125" s="29"/>
    </row>
    <row r="126" spans="1:5" ht="60" customHeight="1">
      <c r="A126" s="1" t="s">
        <v>12</v>
      </c>
      <c r="B126" s="14" t="s">
        <v>47</v>
      </c>
    </row>
    <row r="127" spans="1:5">
      <c r="B127" s="16" t="s">
        <v>11</v>
      </c>
      <c r="C127" s="2">
        <v>1</v>
      </c>
    </row>
    <row r="128" spans="1:5">
      <c r="B128" s="29"/>
    </row>
    <row r="129" spans="1:3" ht="57" customHeight="1">
      <c r="A129" s="1" t="s">
        <v>19</v>
      </c>
      <c r="B129" s="14" t="s">
        <v>129</v>
      </c>
    </row>
    <row r="130" spans="1:3">
      <c r="B130" s="30" t="s">
        <v>48</v>
      </c>
    </row>
    <row r="131" spans="1:3">
      <c r="B131" s="16" t="s">
        <v>130</v>
      </c>
      <c r="C131" s="2">
        <v>24.2</v>
      </c>
    </row>
    <row r="132" spans="1:3">
      <c r="B132" s="16"/>
    </row>
    <row r="133" spans="1:3">
      <c r="B133" s="45"/>
    </row>
    <row r="134" spans="1:3" ht="81.75" customHeight="1">
      <c r="A134" s="1" t="s">
        <v>20</v>
      </c>
      <c r="B134" s="53" t="s">
        <v>104</v>
      </c>
    </row>
    <row r="135" spans="1:3" ht="14.5">
      <c r="B135" s="18" t="s">
        <v>25</v>
      </c>
      <c r="C135" s="2">
        <v>15.51</v>
      </c>
    </row>
    <row r="137" spans="1:3">
      <c r="A137" s="1" t="s">
        <v>21</v>
      </c>
      <c r="B137" s="24" t="s">
        <v>50</v>
      </c>
    </row>
    <row r="138" spans="1:3" ht="25">
      <c r="B138" s="30" t="s">
        <v>51</v>
      </c>
    </row>
    <row r="139" spans="1:3" ht="51.75" customHeight="1">
      <c r="B139" s="30" t="s">
        <v>131</v>
      </c>
    </row>
    <row r="140" spans="1:3" ht="14.5">
      <c r="B140" s="18" t="s">
        <v>25</v>
      </c>
      <c r="C140" s="31">
        <v>95.52</v>
      </c>
    </row>
    <row r="142" spans="1:3">
      <c r="A142" s="1" t="s">
        <v>22</v>
      </c>
      <c r="B142" s="21" t="s">
        <v>52</v>
      </c>
    </row>
    <row r="143" spans="1:3" ht="25">
      <c r="B143" s="30" t="s">
        <v>53</v>
      </c>
    </row>
    <row r="144" spans="1:3" ht="51" customHeight="1">
      <c r="B144" s="21" t="s">
        <v>132</v>
      </c>
    </row>
    <row r="145" spans="1:3" ht="14.5">
      <c r="B145" s="18" t="s">
        <v>25</v>
      </c>
      <c r="C145" s="2">
        <v>40.549999999999997</v>
      </c>
    </row>
    <row r="147" spans="1:3">
      <c r="B147" s="16"/>
    </row>
    <row r="148" spans="1:3" ht="389.25" customHeight="1">
      <c r="A148" s="1" t="s">
        <v>24</v>
      </c>
      <c r="B148" s="32" t="s">
        <v>133</v>
      </c>
    </row>
    <row r="149" spans="1:3" ht="14.5">
      <c r="B149" s="18" t="s">
        <v>25</v>
      </c>
      <c r="C149" s="2">
        <v>96.82</v>
      </c>
    </row>
    <row r="150" spans="1:3">
      <c r="B150" s="18"/>
    </row>
    <row r="151" spans="1:3" ht="57" customHeight="1">
      <c r="A151" s="1" t="s">
        <v>26</v>
      </c>
      <c r="B151" s="54" t="s">
        <v>105</v>
      </c>
    </row>
    <row r="152" spans="1:3" ht="14.5">
      <c r="B152" s="18" t="s">
        <v>25</v>
      </c>
      <c r="C152" s="2">
        <v>14.16</v>
      </c>
    </row>
    <row r="154" spans="1:3" ht="86.25" customHeight="1">
      <c r="A154" s="1" t="s">
        <v>30</v>
      </c>
      <c r="B154" s="28" t="s">
        <v>134</v>
      </c>
    </row>
    <row r="155" spans="1:3" ht="14.5">
      <c r="B155" s="18" t="s">
        <v>25</v>
      </c>
      <c r="C155" s="2">
        <f>C152</f>
        <v>14.16</v>
      </c>
    </row>
    <row r="157" spans="1:3" ht="43.5" customHeight="1">
      <c r="A157" s="1" t="s">
        <v>32</v>
      </c>
      <c r="B157" s="33" t="s">
        <v>54</v>
      </c>
    </row>
    <row r="158" spans="1:3" ht="14.5">
      <c r="B158" s="18" t="s">
        <v>25</v>
      </c>
      <c r="C158" s="2">
        <v>101.5</v>
      </c>
    </row>
    <row r="159" spans="1:3" hidden="1">
      <c r="B159" s="18"/>
    </row>
    <row r="160" spans="1:3">
      <c r="B160" s="18"/>
    </row>
    <row r="161" spans="1:5" ht="125.25" customHeight="1">
      <c r="A161" s="1" t="s">
        <v>44</v>
      </c>
      <c r="B161" s="34" t="s">
        <v>135</v>
      </c>
    </row>
    <row r="162" spans="1:5">
      <c r="B162" s="73" t="s">
        <v>136</v>
      </c>
    </row>
    <row r="163" spans="1:5" ht="14.5">
      <c r="B163" s="18" t="s">
        <v>25</v>
      </c>
      <c r="C163" s="2">
        <v>40.549999999999997</v>
      </c>
    </row>
    <row r="164" spans="1:5">
      <c r="B164" s="20"/>
    </row>
    <row r="165" spans="1:5">
      <c r="B165" s="11" t="s">
        <v>14</v>
      </c>
      <c r="C165" s="12"/>
      <c r="D165" s="12"/>
    </row>
    <row r="168" spans="1:5" s="160" customFormat="1">
      <c r="A168" s="157" t="s">
        <v>304</v>
      </c>
      <c r="B168" s="158" t="s">
        <v>55</v>
      </c>
      <c r="C168" s="159"/>
      <c r="D168" s="159"/>
      <c r="E168" s="159"/>
    </row>
    <row r="169" spans="1:5">
      <c r="B169" s="20"/>
    </row>
    <row r="170" spans="1:5" ht="45" customHeight="1">
      <c r="A170" s="1" t="s">
        <v>9</v>
      </c>
      <c r="B170" s="21" t="s">
        <v>106</v>
      </c>
    </row>
    <row r="171" spans="1:5" ht="14.5">
      <c r="B171" s="18" t="s">
        <v>25</v>
      </c>
      <c r="C171" s="2">
        <v>65.260000000000005</v>
      </c>
    </row>
    <row r="172" spans="1:5">
      <c r="B172" s="18"/>
    </row>
    <row r="173" spans="1:5" ht="45.75" customHeight="1">
      <c r="A173" s="1" t="s">
        <v>12</v>
      </c>
      <c r="B173" s="21" t="s">
        <v>56</v>
      </c>
      <c r="C173" s="35"/>
      <c r="D173" s="71"/>
      <c r="E173" s="35"/>
    </row>
    <row r="174" spans="1:5" ht="14.5">
      <c r="B174" s="18" t="s">
        <v>25</v>
      </c>
      <c r="C174" s="2">
        <v>1.65</v>
      </c>
    </row>
    <row r="175" spans="1:5">
      <c r="B175" s="20"/>
    </row>
    <row r="176" spans="1:5" ht="44.25" customHeight="1">
      <c r="A176" s="1" t="s">
        <v>19</v>
      </c>
      <c r="B176" s="21" t="s">
        <v>57</v>
      </c>
    </row>
    <row r="177" spans="1:3" ht="14.5">
      <c r="B177" s="18" t="s">
        <v>25</v>
      </c>
      <c r="C177" s="2">
        <v>15.75</v>
      </c>
    </row>
    <row r="178" spans="1:3">
      <c r="B178" s="20"/>
    </row>
    <row r="179" spans="1:3" ht="43.5" customHeight="1">
      <c r="A179" s="1" t="s">
        <v>20</v>
      </c>
      <c r="B179" s="21" t="s">
        <v>58</v>
      </c>
    </row>
    <row r="180" spans="1:3" ht="14.5">
      <c r="B180" s="18" t="s">
        <v>25</v>
      </c>
      <c r="C180" s="2">
        <v>8.6300000000000008</v>
      </c>
    </row>
    <row r="181" spans="1:3">
      <c r="B181" s="18"/>
    </row>
    <row r="182" spans="1:3" ht="40.5" customHeight="1">
      <c r="A182" s="1" t="s">
        <v>21</v>
      </c>
      <c r="B182" s="21" t="s">
        <v>59</v>
      </c>
    </row>
    <row r="183" spans="1:3" ht="14.5">
      <c r="B183" s="18" t="s">
        <v>25</v>
      </c>
      <c r="C183" s="2">
        <v>40.200000000000003</v>
      </c>
    </row>
    <row r="184" spans="1:3">
      <c r="B184" s="18"/>
    </row>
    <row r="185" spans="1:3" ht="84.75" customHeight="1">
      <c r="A185" s="1" t="s">
        <v>22</v>
      </c>
      <c r="B185" s="21" t="s">
        <v>137</v>
      </c>
    </row>
    <row r="186" spans="1:3" ht="19.5" customHeight="1">
      <c r="B186" s="21" t="s">
        <v>138</v>
      </c>
    </row>
    <row r="187" spans="1:3" ht="14.5">
      <c r="B187" s="18" t="s">
        <v>17</v>
      </c>
      <c r="C187" s="2">
        <v>3.12</v>
      </c>
    </row>
    <row r="189" spans="1:3" ht="69.75" customHeight="1">
      <c r="A189" s="1" t="s">
        <v>24</v>
      </c>
      <c r="B189" s="21" t="s">
        <v>107</v>
      </c>
    </row>
    <row r="190" spans="1:3" ht="14.5">
      <c r="B190" s="18" t="s">
        <v>25</v>
      </c>
      <c r="C190" s="2">
        <v>125.53</v>
      </c>
    </row>
    <row r="192" spans="1:3" ht="51.75" customHeight="1">
      <c r="A192" s="1" t="s">
        <v>26</v>
      </c>
      <c r="B192" s="21" t="s">
        <v>60</v>
      </c>
    </row>
    <row r="193" spans="1:4" ht="14.5">
      <c r="B193" s="18" t="s">
        <v>25</v>
      </c>
      <c r="C193" s="2">
        <v>36.5</v>
      </c>
    </row>
    <row r="194" spans="1:4" hidden="1">
      <c r="B194" s="18"/>
    </row>
    <row r="196" spans="1:4" ht="60.75" customHeight="1">
      <c r="A196" s="1" t="s">
        <v>30</v>
      </c>
      <c r="B196" s="21" t="s">
        <v>108</v>
      </c>
    </row>
    <row r="197" spans="1:4" ht="27">
      <c r="B197" s="30" t="s">
        <v>109</v>
      </c>
    </row>
    <row r="198" spans="1:4">
      <c r="B198" s="24" t="s">
        <v>61</v>
      </c>
    </row>
    <row r="199" spans="1:4" ht="14.5">
      <c r="B199" s="18" t="s">
        <v>25</v>
      </c>
      <c r="C199" s="2">
        <v>125.53</v>
      </c>
    </row>
    <row r="201" spans="1:4" ht="42" customHeight="1">
      <c r="A201" s="1" t="s">
        <v>32</v>
      </c>
      <c r="B201" s="21" t="s">
        <v>110</v>
      </c>
    </row>
    <row r="202" spans="1:4" ht="14.5">
      <c r="B202" s="18" t="s">
        <v>25</v>
      </c>
      <c r="C202" s="2">
        <v>125.53</v>
      </c>
    </row>
    <row r="203" spans="1:4">
      <c r="B203" s="36"/>
    </row>
    <row r="204" spans="1:4">
      <c r="B204" s="20"/>
    </row>
    <row r="205" spans="1:4">
      <c r="B205" s="11" t="s">
        <v>14</v>
      </c>
      <c r="C205" s="12"/>
      <c r="D205" s="12"/>
    </row>
    <row r="207" spans="1:4">
      <c r="A207" s="42"/>
    </row>
    <row r="208" spans="1:4" ht="17.5">
      <c r="A208" s="42"/>
      <c r="B208" s="7" t="s">
        <v>62</v>
      </c>
    </row>
    <row r="209" spans="1:5">
      <c r="A209" s="42"/>
    </row>
    <row r="211" spans="1:5" s="164" customFormat="1">
      <c r="A211" s="161" t="s">
        <v>305</v>
      </c>
      <c r="B211" s="162" t="s">
        <v>63</v>
      </c>
      <c r="C211" s="163"/>
      <c r="D211" s="163"/>
      <c r="E211" s="163"/>
    </row>
    <row r="212" spans="1:5">
      <c r="B212" s="19"/>
    </row>
    <row r="213" spans="1:5" ht="55.5" customHeight="1">
      <c r="A213" s="1" t="s">
        <v>9</v>
      </c>
      <c r="B213" s="21" t="s">
        <v>64</v>
      </c>
    </row>
    <row r="214" spans="1:5">
      <c r="B214" s="24" t="s">
        <v>65</v>
      </c>
    </row>
    <row r="215" spans="1:5">
      <c r="B215" s="22" t="s">
        <v>66</v>
      </c>
    </row>
    <row r="216" spans="1:5" ht="14.5">
      <c r="B216" s="18" t="s">
        <v>49</v>
      </c>
      <c r="C216" s="2">
        <v>22.8</v>
      </c>
    </row>
    <row r="218" spans="1:5" ht="56.25" customHeight="1">
      <c r="A218" s="1" t="s">
        <v>12</v>
      </c>
      <c r="B218" s="21" t="s">
        <v>67</v>
      </c>
    </row>
    <row r="219" spans="1:5">
      <c r="B219" s="24" t="s">
        <v>68</v>
      </c>
    </row>
    <row r="220" spans="1:5">
      <c r="B220" s="22" t="s">
        <v>69</v>
      </c>
    </row>
    <row r="221" spans="1:5" ht="14.5">
      <c r="B221" s="18" t="s">
        <v>49</v>
      </c>
      <c r="C221" s="2">
        <v>10.89</v>
      </c>
    </row>
    <row r="223" spans="1:5" ht="47.25" customHeight="1">
      <c r="A223" s="1" t="s">
        <v>19</v>
      </c>
      <c r="B223" s="21" t="s">
        <v>70</v>
      </c>
    </row>
    <row r="224" spans="1:5">
      <c r="B224" s="24" t="s">
        <v>68</v>
      </c>
    </row>
    <row r="225" spans="1:4">
      <c r="B225" s="22" t="s">
        <v>69</v>
      </c>
    </row>
    <row r="226" spans="1:4">
      <c r="B226" s="18" t="s">
        <v>11</v>
      </c>
      <c r="C226" s="2">
        <v>9</v>
      </c>
    </row>
    <row r="228" spans="1:4" ht="47.25" customHeight="1">
      <c r="A228" s="1" t="s">
        <v>20</v>
      </c>
      <c r="B228" s="21" t="s">
        <v>71</v>
      </c>
    </row>
    <row r="229" spans="1:4">
      <c r="B229" s="24" t="s">
        <v>68</v>
      </c>
    </row>
    <row r="230" spans="1:4" ht="14.5">
      <c r="B230" s="18" t="s">
        <v>49</v>
      </c>
      <c r="C230" s="2">
        <v>26</v>
      </c>
    </row>
    <row r="231" spans="1:4">
      <c r="B231" s="18"/>
    </row>
    <row r="233" spans="1:4">
      <c r="B233" s="11" t="s">
        <v>14</v>
      </c>
      <c r="C233" s="12"/>
      <c r="D233" s="12"/>
    </row>
    <row r="235" spans="1:4" hidden="1"/>
    <row r="236" spans="1:4" hidden="1"/>
    <row r="237" spans="1:4" hidden="1"/>
    <row r="238" spans="1:4" hidden="1"/>
    <row r="239" spans="1:4" hidden="1"/>
    <row r="240" spans="1:4" hidden="1"/>
    <row r="241" spans="1:5" hidden="1"/>
    <row r="242" spans="1:5" hidden="1"/>
    <row r="243" spans="1:5" hidden="1"/>
    <row r="244" spans="1:5" hidden="1"/>
    <row r="245" spans="1:5" hidden="1"/>
    <row r="246" spans="1:5" hidden="1"/>
    <row r="247" spans="1:5" hidden="1"/>
    <row r="248" spans="1:5" hidden="1"/>
    <row r="249" spans="1:5" hidden="1"/>
    <row r="251" spans="1:5" s="164" customFormat="1">
      <c r="A251" s="161" t="s">
        <v>306</v>
      </c>
      <c r="B251" s="162" t="s">
        <v>72</v>
      </c>
      <c r="C251" s="163"/>
      <c r="D251" s="163"/>
      <c r="E251" s="163"/>
    </row>
    <row r="253" spans="1:5" ht="57" customHeight="1">
      <c r="A253" s="1" t="s">
        <v>9</v>
      </c>
      <c r="B253" s="21" t="s">
        <v>111</v>
      </c>
    </row>
    <row r="254" spans="1:5">
      <c r="B254" s="24" t="s">
        <v>73</v>
      </c>
    </row>
    <row r="255" spans="1:5" ht="14.5">
      <c r="B255" s="18" t="s">
        <v>25</v>
      </c>
      <c r="C255" s="2">
        <v>125.53</v>
      </c>
    </row>
    <row r="256" spans="1:5">
      <c r="B256" s="18"/>
    </row>
    <row r="257" spans="1:5" ht="25">
      <c r="A257" s="1" t="s">
        <v>12</v>
      </c>
      <c r="B257" s="21" t="s">
        <v>74</v>
      </c>
    </row>
    <row r="258" spans="1:5" ht="25">
      <c r="B258" s="30" t="s">
        <v>75</v>
      </c>
    </row>
    <row r="259" spans="1:5" ht="14.5">
      <c r="B259" s="18" t="s">
        <v>49</v>
      </c>
      <c r="C259" s="2">
        <v>17.149999999999999</v>
      </c>
    </row>
    <row r="260" spans="1:5">
      <c r="B260" s="18"/>
    </row>
    <row r="261" spans="1:5" ht="52.5" customHeight="1">
      <c r="A261" s="1" t="s">
        <v>19</v>
      </c>
      <c r="B261" s="30" t="s">
        <v>76</v>
      </c>
    </row>
    <row r="262" spans="1:5" ht="14.5">
      <c r="B262" s="18" t="s">
        <v>49</v>
      </c>
      <c r="C262" s="2">
        <v>22.8</v>
      </c>
    </row>
    <row r="263" spans="1:5">
      <c r="B263" s="18"/>
    </row>
    <row r="264" spans="1:5" ht="71.25" customHeight="1">
      <c r="A264" s="1" t="s">
        <v>20</v>
      </c>
      <c r="B264" s="30" t="s">
        <v>77</v>
      </c>
    </row>
    <row r="265" spans="1:5">
      <c r="B265" s="18" t="s">
        <v>11</v>
      </c>
      <c r="C265" s="2">
        <v>10</v>
      </c>
    </row>
    <row r="266" spans="1:5">
      <c r="A266" s="50"/>
      <c r="B266" s="52"/>
      <c r="C266" s="51"/>
      <c r="D266" s="51"/>
      <c r="E266" s="51"/>
    </row>
    <row r="267" spans="1:5">
      <c r="B267" s="18"/>
    </row>
    <row r="268" spans="1:5" ht="112.5" customHeight="1">
      <c r="A268" s="1" t="s">
        <v>21</v>
      </c>
      <c r="B268" s="30" t="s">
        <v>78</v>
      </c>
    </row>
    <row r="269" spans="1:5" ht="14.5">
      <c r="B269" s="18" t="s">
        <v>49</v>
      </c>
      <c r="C269" s="2">
        <v>60</v>
      </c>
    </row>
    <row r="270" spans="1:5">
      <c r="B270" s="18"/>
    </row>
    <row r="272" spans="1:5">
      <c r="B272" s="11" t="s">
        <v>14</v>
      </c>
      <c r="C272" s="12"/>
      <c r="D272" s="12"/>
    </row>
    <row r="275" spans="1:3">
      <c r="B275" s="19" t="s">
        <v>79</v>
      </c>
    </row>
    <row r="277" spans="1:3" ht="141" customHeight="1">
      <c r="B277" s="37" t="s">
        <v>139</v>
      </c>
    </row>
    <row r="280" spans="1:3" ht="146.25" customHeight="1">
      <c r="A280" s="1" t="s">
        <v>9</v>
      </c>
      <c r="B280" s="68" t="s">
        <v>121</v>
      </c>
    </row>
    <row r="281" spans="1:3">
      <c r="B281" s="49" t="s">
        <v>122</v>
      </c>
    </row>
    <row r="282" spans="1:3">
      <c r="B282" s="10" t="s">
        <v>11</v>
      </c>
      <c r="C282" s="2">
        <v>1</v>
      </c>
    </row>
    <row r="285" spans="1:3" ht="177" customHeight="1">
      <c r="A285" s="1" t="s">
        <v>12</v>
      </c>
      <c r="B285" s="48" t="s">
        <v>99</v>
      </c>
    </row>
    <row r="286" spans="1:3">
      <c r="B286" s="42" t="s">
        <v>97</v>
      </c>
    </row>
    <row r="287" spans="1:3">
      <c r="B287" s="10" t="s">
        <v>11</v>
      </c>
      <c r="C287" s="2">
        <v>1</v>
      </c>
    </row>
    <row r="288" spans="1:3">
      <c r="B288" s="42" t="s">
        <v>98</v>
      </c>
    </row>
    <row r="289" spans="1:3">
      <c r="B289" s="10" t="s">
        <v>11</v>
      </c>
      <c r="C289" s="2">
        <v>2</v>
      </c>
    </row>
    <row r="291" spans="1:3" ht="174.75" customHeight="1">
      <c r="A291" s="1" t="s">
        <v>19</v>
      </c>
      <c r="B291" s="44" t="s">
        <v>80</v>
      </c>
    </row>
    <row r="292" spans="1:3">
      <c r="B292" s="49" t="s">
        <v>113</v>
      </c>
    </row>
    <row r="293" spans="1:3">
      <c r="B293" s="10" t="s">
        <v>11</v>
      </c>
      <c r="C293" s="2">
        <v>2</v>
      </c>
    </row>
    <row r="295" spans="1:3" ht="171" customHeight="1">
      <c r="A295" s="1" t="s">
        <v>20</v>
      </c>
      <c r="B295" s="47" t="s">
        <v>81</v>
      </c>
    </row>
    <row r="296" spans="1:3">
      <c r="B296" s="49" t="s">
        <v>112</v>
      </c>
    </row>
    <row r="297" spans="1:3">
      <c r="B297" s="10" t="s">
        <v>11</v>
      </c>
      <c r="C297" s="2">
        <v>1</v>
      </c>
    </row>
    <row r="298" spans="1:3" hidden="1">
      <c r="B298" s="10"/>
    </row>
    <row r="299" spans="1:3" hidden="1">
      <c r="B299" s="10"/>
    </row>
    <row r="300" spans="1:3" hidden="1">
      <c r="B300" s="10"/>
    </row>
    <row r="301" spans="1:3" hidden="1">
      <c r="B301" s="10"/>
    </row>
    <row r="302" spans="1:3">
      <c r="A302" s="1" t="s">
        <v>21</v>
      </c>
      <c r="B302" s="33" t="s">
        <v>82</v>
      </c>
    </row>
    <row r="303" spans="1:3" ht="25">
      <c r="B303" s="30" t="s">
        <v>83</v>
      </c>
    </row>
    <row r="304" spans="1:3" ht="14.5">
      <c r="B304" s="18" t="s">
        <v>49</v>
      </c>
      <c r="C304" s="2">
        <v>1.6</v>
      </c>
    </row>
    <row r="305" spans="1:5" hidden="1">
      <c r="B305" s="16"/>
    </row>
    <row r="306" spans="1:5" hidden="1"/>
    <row r="307" spans="1:5">
      <c r="B307" s="11" t="s">
        <v>14</v>
      </c>
      <c r="C307" s="12"/>
      <c r="D307" s="12"/>
    </row>
    <row r="310" spans="1:5" s="164" customFormat="1">
      <c r="A310" s="161" t="s">
        <v>307</v>
      </c>
      <c r="B310" s="162" t="s">
        <v>84</v>
      </c>
      <c r="C310" s="163"/>
      <c r="D310" s="163"/>
      <c r="E310" s="163"/>
    </row>
    <row r="313" spans="1:5" ht="49.5" customHeight="1">
      <c r="A313" s="1" t="s">
        <v>9</v>
      </c>
      <c r="B313" s="38" t="s">
        <v>124</v>
      </c>
    </row>
    <row r="314" spans="1:5">
      <c r="B314" s="69" t="s">
        <v>123</v>
      </c>
    </row>
    <row r="315" spans="1:5" ht="14.5">
      <c r="B315" s="39" t="s">
        <v>25</v>
      </c>
      <c r="C315" s="2">
        <v>35</v>
      </c>
    </row>
    <row r="316" spans="1:5">
      <c r="B316" s="40"/>
    </row>
    <row r="317" spans="1:5" ht="56.25" customHeight="1">
      <c r="A317" s="1" t="s">
        <v>12</v>
      </c>
      <c r="B317" s="38" t="s">
        <v>114</v>
      </c>
    </row>
    <row r="318" spans="1:5" ht="14.5">
      <c r="B318" s="39" t="s">
        <v>25</v>
      </c>
      <c r="C318" s="2">
        <v>20.96</v>
      </c>
    </row>
    <row r="320" spans="1:5" ht="67.5" customHeight="1">
      <c r="A320" s="1" t="s">
        <v>19</v>
      </c>
      <c r="B320" s="21" t="s">
        <v>115</v>
      </c>
    </row>
    <row r="321" spans="1:4" ht="14.5">
      <c r="B321" s="18" t="s">
        <v>25</v>
      </c>
      <c r="C321" s="2">
        <v>5.43</v>
      </c>
    </row>
    <row r="323" spans="1:4" ht="63" customHeight="1">
      <c r="A323" s="1" t="s">
        <v>20</v>
      </c>
      <c r="B323" s="21" t="s">
        <v>116</v>
      </c>
    </row>
    <row r="324" spans="1:4" ht="14.5">
      <c r="B324" s="18" t="s">
        <v>25</v>
      </c>
      <c r="C324" s="2">
        <v>45.48</v>
      </c>
    </row>
    <row r="326" spans="1:4" ht="76.5" customHeight="1">
      <c r="A326" s="1" t="s">
        <v>21</v>
      </c>
      <c r="B326" s="21" t="s">
        <v>117</v>
      </c>
    </row>
    <row r="327" spans="1:4">
      <c r="B327" s="24" t="s">
        <v>85</v>
      </c>
    </row>
    <row r="328" spans="1:4" ht="14.5">
      <c r="B328" s="18" t="s">
        <v>25</v>
      </c>
      <c r="C328" s="2">
        <v>36.14</v>
      </c>
    </row>
    <row r="329" spans="1:4">
      <c r="B329" s="18"/>
    </row>
    <row r="330" spans="1:4" ht="68.25" customHeight="1">
      <c r="A330" s="1" t="s">
        <v>22</v>
      </c>
      <c r="B330" s="21" t="s">
        <v>328</v>
      </c>
    </row>
    <row r="331" spans="1:4" ht="14.5">
      <c r="B331" s="18" t="s">
        <v>25</v>
      </c>
      <c r="C331" s="2">
        <v>15.56</v>
      </c>
    </row>
    <row r="332" spans="1:4" hidden="1">
      <c r="B332" s="18"/>
    </row>
    <row r="333" spans="1:4" hidden="1">
      <c r="B333" s="18"/>
    </row>
    <row r="334" spans="1:4" hidden="1">
      <c r="B334" s="18"/>
    </row>
    <row r="336" spans="1:4">
      <c r="B336" s="11" t="s">
        <v>14</v>
      </c>
      <c r="C336" s="12"/>
      <c r="D336" s="12"/>
    </row>
    <row r="339" spans="1:5" s="164" customFormat="1">
      <c r="A339" s="161" t="s">
        <v>308</v>
      </c>
      <c r="B339" s="162" t="s">
        <v>86</v>
      </c>
      <c r="C339" s="163"/>
      <c r="D339" s="163"/>
      <c r="E339" s="163"/>
    </row>
    <row r="342" spans="1:5" ht="189.75" customHeight="1">
      <c r="A342" s="1" t="s">
        <v>9</v>
      </c>
      <c r="B342" s="56" t="s">
        <v>140</v>
      </c>
    </row>
    <row r="343" spans="1:5">
      <c r="B343" s="56" t="s">
        <v>118</v>
      </c>
    </row>
    <row r="344" spans="1:5" ht="14.5">
      <c r="B344" s="18" t="s">
        <v>25</v>
      </c>
      <c r="C344" s="2">
        <v>31.26</v>
      </c>
    </row>
    <row r="346" spans="1:5" ht="188.25" customHeight="1">
      <c r="A346" s="1" t="s">
        <v>12</v>
      </c>
      <c r="B346" s="58" t="s">
        <v>141</v>
      </c>
    </row>
    <row r="347" spans="1:5">
      <c r="B347" s="44" t="s">
        <v>87</v>
      </c>
    </row>
    <row r="348" spans="1:5" ht="14.5">
      <c r="B348" s="18" t="s">
        <v>25</v>
      </c>
      <c r="C348" s="2">
        <v>4.41</v>
      </c>
    </row>
    <row r="349" spans="1:5" hidden="1">
      <c r="B349" s="18"/>
    </row>
    <row r="350" spans="1:5" hidden="1">
      <c r="B350" s="18"/>
    </row>
    <row r="352" spans="1:5" ht="186" customHeight="1">
      <c r="A352" s="1" t="s">
        <v>19</v>
      </c>
      <c r="B352" s="57" t="s">
        <v>142</v>
      </c>
      <c r="C352" s="31"/>
    </row>
    <row r="353" spans="1:5" ht="14.5">
      <c r="B353" s="36" t="s">
        <v>25</v>
      </c>
      <c r="C353" s="31">
        <v>35.700000000000003</v>
      </c>
    </row>
    <row r="354" spans="1:5" hidden="1">
      <c r="B354" s="18"/>
    </row>
    <row r="356" spans="1:5">
      <c r="B356" s="11" t="s">
        <v>14</v>
      </c>
      <c r="C356" s="12"/>
      <c r="D356" s="12"/>
    </row>
    <row r="360" spans="1:5" s="164" customFormat="1">
      <c r="A360" s="161" t="s">
        <v>309</v>
      </c>
      <c r="B360" s="162" t="s">
        <v>88</v>
      </c>
      <c r="C360" s="163"/>
      <c r="D360" s="163"/>
      <c r="E360" s="163"/>
    </row>
    <row r="363" spans="1:5" ht="211.5" customHeight="1">
      <c r="A363" s="1" t="s">
        <v>9</v>
      </c>
      <c r="B363" s="58" t="s">
        <v>143</v>
      </c>
    </row>
    <row r="364" spans="1:5">
      <c r="B364" s="42" t="s">
        <v>89</v>
      </c>
    </row>
    <row r="365" spans="1:5" ht="14.5">
      <c r="B365" s="18" t="s">
        <v>25</v>
      </c>
      <c r="C365" s="2">
        <v>40.549999999999997</v>
      </c>
    </row>
    <row r="366" spans="1:5">
      <c r="B366" s="42" t="s">
        <v>90</v>
      </c>
    </row>
    <row r="367" spans="1:5" ht="14.5">
      <c r="B367" s="18" t="s">
        <v>25</v>
      </c>
      <c r="C367" s="31">
        <v>95.52</v>
      </c>
    </row>
    <row r="368" spans="1:5" hidden="1"/>
    <row r="369" spans="1:5" hidden="1"/>
    <row r="370" spans="1:5">
      <c r="B370" s="11" t="s">
        <v>14</v>
      </c>
      <c r="C370" s="12"/>
      <c r="D370" s="12"/>
    </row>
    <row r="372" spans="1:5" hidden="1"/>
    <row r="373" spans="1:5" s="164" customFormat="1">
      <c r="A373" s="161" t="s">
        <v>298</v>
      </c>
      <c r="B373" s="165" t="s">
        <v>91</v>
      </c>
      <c r="C373" s="163"/>
      <c r="D373" s="163"/>
      <c r="E373" s="163"/>
    </row>
    <row r="374" spans="1:5">
      <c r="B374" s="8"/>
    </row>
    <row r="375" spans="1:5" hidden="1"/>
    <row r="376" spans="1:5" ht="69.75" customHeight="1">
      <c r="A376" s="1" t="s">
        <v>9</v>
      </c>
      <c r="B376" s="54" t="s">
        <v>92</v>
      </c>
    </row>
    <row r="377" spans="1:5">
      <c r="B377" s="55" t="s">
        <v>93</v>
      </c>
    </row>
    <row r="378" spans="1:5" ht="14.5">
      <c r="B378" s="18" t="s">
        <v>25</v>
      </c>
      <c r="C378" s="2">
        <v>56.11</v>
      </c>
    </row>
    <row r="379" spans="1:5">
      <c r="B379" s="55" t="s">
        <v>94</v>
      </c>
    </row>
    <row r="380" spans="1:5" ht="14.5">
      <c r="B380" s="18" t="s">
        <v>25</v>
      </c>
      <c r="C380" s="2">
        <v>56.11</v>
      </c>
    </row>
    <row r="381" spans="1:5">
      <c r="B381" s="18"/>
    </row>
    <row r="382" spans="1:5">
      <c r="A382" s="1">
        <v>2</v>
      </c>
      <c r="B382" s="22" t="s">
        <v>318</v>
      </c>
    </row>
    <row r="383" spans="1:5" ht="250">
      <c r="A383" s="178" t="s">
        <v>321</v>
      </c>
      <c r="B383" s="15" t="s">
        <v>319</v>
      </c>
    </row>
    <row r="384" spans="1:5" ht="14.5">
      <c r="B384" s="18" t="s">
        <v>49</v>
      </c>
      <c r="C384" s="2">
        <v>50</v>
      </c>
    </row>
    <row r="385" spans="1:4" ht="106.5" customHeight="1">
      <c r="A385" s="178" t="s">
        <v>322</v>
      </c>
      <c r="B385" s="15" t="s">
        <v>320</v>
      </c>
    </row>
    <row r="386" spans="1:4" ht="14.5">
      <c r="B386" s="18" t="s">
        <v>17</v>
      </c>
      <c r="C386" s="2">
        <f>50*0.6*0.3</f>
        <v>9</v>
      </c>
    </row>
    <row r="387" spans="1:4" ht="125">
      <c r="B387" s="15" t="s">
        <v>323</v>
      </c>
    </row>
    <row r="388" spans="1:4" ht="14.5">
      <c r="B388" s="18" t="s">
        <v>17</v>
      </c>
      <c r="C388" s="2">
        <f>50*0.15*0.3</f>
        <v>2.25</v>
      </c>
    </row>
    <row r="389" spans="1:4" ht="90.75" customHeight="1">
      <c r="B389" s="15" t="s">
        <v>324</v>
      </c>
    </row>
    <row r="390" spans="1:4">
      <c r="A390" s="179"/>
      <c r="B390" s="182" t="s">
        <v>325</v>
      </c>
      <c r="C390" s="183">
        <f>50*0.3*0.6+0.2*0.5</f>
        <v>9.1</v>
      </c>
      <c r="D390" s="181"/>
    </row>
    <row r="391" spans="1:4">
      <c r="A391" s="179"/>
      <c r="B391" s="182" t="s">
        <v>326</v>
      </c>
      <c r="C391" s="180">
        <f>50*2*0.5</f>
        <v>50</v>
      </c>
      <c r="D391" s="181"/>
    </row>
    <row r="392" spans="1:4">
      <c r="A392" s="179"/>
      <c r="B392" s="182" t="s">
        <v>327</v>
      </c>
      <c r="C392" s="180">
        <f>900</f>
        <v>900</v>
      </c>
      <c r="D392" s="181"/>
    </row>
    <row r="393" spans="1:4">
      <c r="B393" s="46"/>
    </row>
    <row r="394" spans="1:4">
      <c r="B394" s="11" t="s">
        <v>14</v>
      </c>
      <c r="C394" s="12"/>
      <c r="D394" s="12"/>
    </row>
  </sheetData>
  <sheetProtection selectLockedCells="1" selectUnlockedCells="1"/>
  <mergeCells count="7">
    <mergeCell ref="F38:G38"/>
    <mergeCell ref="A1:A2"/>
    <mergeCell ref="B1:B2"/>
    <mergeCell ref="C1:C2"/>
    <mergeCell ref="D1:D2"/>
    <mergeCell ref="E1:E2"/>
    <mergeCell ref="F35:G35"/>
  </mergeCells>
  <pageMargins left="0.47" right="0.44" top="0.98425196850393704" bottom="0.98425196850393704" header="0.51181102362204722" footer="0.51181102362204722"/>
  <pageSetup paperSize="9" scale="80" firstPageNumber="0" orientation="portrait" horizontalDpi="300" verticalDpi="300" r:id="rId1"/>
  <headerFooter alignWithMargins="0"/>
  <rowBreaks count="17" manualBreakCount="17">
    <brk id="17" max="16383" man="1"/>
    <brk id="41" max="4" man="1"/>
    <brk id="60" max="16383" man="1"/>
    <brk id="93" max="4" man="1"/>
    <brk id="119" max="4" man="1"/>
    <brk id="146" max="4" man="1"/>
    <brk id="159" max="4" man="1"/>
    <brk id="166" max="16383" man="1"/>
    <brk id="194" max="4" man="1"/>
    <brk id="206" max="16383" man="1"/>
    <brk id="249" max="4" man="1"/>
    <brk id="272" max="4" man="1"/>
    <brk id="283" max="16383" man="1"/>
    <brk id="308" max="4" man="1"/>
    <brk id="337" max="16383" man="1"/>
    <brk id="357" max="16383" man="1"/>
    <brk id="395"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0"/>
  <sheetViews>
    <sheetView view="pageBreakPreview" zoomScaleNormal="100" zoomScaleSheetLayoutView="100" workbookViewId="0">
      <selection activeCell="B188" sqref="B188"/>
    </sheetView>
  </sheetViews>
  <sheetFormatPr defaultColWidth="9.1796875" defaultRowHeight="13"/>
  <cols>
    <col min="1" max="1" width="6.1796875" style="76" customWidth="1"/>
    <col min="2" max="2" width="48.453125" style="75" customWidth="1"/>
    <col min="3" max="3" width="10.453125" style="78" customWidth="1"/>
    <col min="4" max="4" width="12.7265625" style="78" customWidth="1"/>
    <col min="5" max="5" width="16.81640625" style="78" customWidth="1"/>
    <col min="6" max="16384" width="9.1796875" style="75"/>
  </cols>
  <sheetData>
    <row r="1" spans="1:5" ht="13" customHeight="1" thickTop="1" thickBot="1">
      <c r="A1" s="185" t="s">
        <v>0</v>
      </c>
      <c r="B1" s="186" t="s">
        <v>1</v>
      </c>
      <c r="C1" s="187" t="s">
        <v>2</v>
      </c>
      <c r="D1" s="190" t="s">
        <v>3</v>
      </c>
      <c r="E1" s="188" t="s">
        <v>4</v>
      </c>
    </row>
    <row r="2" spans="1:5" ht="13.5" thickTop="1" thickBot="1">
      <c r="A2" s="185"/>
      <c r="B2" s="186"/>
      <c r="C2" s="187"/>
      <c r="D2" s="190" t="s">
        <v>5</v>
      </c>
      <c r="E2" s="188" t="s">
        <v>6</v>
      </c>
    </row>
    <row r="4" spans="1:5" s="173" customFormat="1" ht="15.5">
      <c r="A4" s="167" t="s">
        <v>297</v>
      </c>
      <c r="B4" s="173" t="s">
        <v>275</v>
      </c>
      <c r="C4" s="168"/>
      <c r="D4" s="168"/>
      <c r="E4" s="168"/>
    </row>
    <row r="5" spans="1:5" s="169" customFormat="1" ht="15.5">
      <c r="A5" s="167"/>
      <c r="C5" s="168"/>
      <c r="D5" s="168"/>
      <c r="E5" s="168"/>
    </row>
    <row r="7" spans="1:5">
      <c r="B7" s="172" t="s">
        <v>147</v>
      </c>
    </row>
    <row r="8" spans="1:5" ht="12" customHeight="1">
      <c r="B8" s="79" t="s">
        <v>148</v>
      </c>
    </row>
    <row r="9" spans="1:5" ht="12" customHeight="1"/>
    <row r="10" spans="1:5">
      <c r="B10" s="80"/>
    </row>
    <row r="11" spans="1:5" ht="46.5" customHeight="1">
      <c r="A11" s="76" t="s">
        <v>9</v>
      </c>
      <c r="B11" s="81" t="s">
        <v>149</v>
      </c>
    </row>
    <row r="12" spans="1:5">
      <c r="B12" s="82" t="s">
        <v>150</v>
      </c>
      <c r="C12" s="78">
        <v>1</v>
      </c>
    </row>
    <row r="14" spans="1:5" s="86" customFormat="1">
      <c r="A14" s="83"/>
      <c r="B14" s="84" t="s">
        <v>151</v>
      </c>
      <c r="C14" s="85"/>
      <c r="D14" s="85"/>
      <c r="E14" s="85"/>
    </row>
    <row r="17" spans="1:3">
      <c r="B17" s="79" t="s">
        <v>15</v>
      </c>
    </row>
    <row r="20" spans="1:3" ht="94.5" customHeight="1">
      <c r="A20" s="76" t="s">
        <v>9</v>
      </c>
      <c r="B20" s="87" t="s">
        <v>152</v>
      </c>
    </row>
    <row r="21" spans="1:3" ht="14.5">
      <c r="B21" s="88" t="s">
        <v>153</v>
      </c>
      <c r="C21" s="78">
        <f>F21</f>
        <v>0</v>
      </c>
    </row>
    <row r="23" spans="1:3" ht="56.25" customHeight="1">
      <c r="A23" s="76">
        <v>2</v>
      </c>
      <c r="B23" s="89" t="s">
        <v>154</v>
      </c>
    </row>
    <row r="24" spans="1:3" ht="14.5">
      <c r="B24" s="88" t="s">
        <v>153</v>
      </c>
      <c r="C24" s="78">
        <f>F24</f>
        <v>0</v>
      </c>
    </row>
    <row r="26" spans="1:3" ht="42.75" customHeight="1">
      <c r="A26" s="76">
        <v>3</v>
      </c>
      <c r="B26" s="89" t="s">
        <v>155</v>
      </c>
    </row>
    <row r="27" spans="1:3" ht="14.5">
      <c r="B27" s="88" t="s">
        <v>153</v>
      </c>
      <c r="C27" s="78">
        <f>C21-C24</f>
        <v>0</v>
      </c>
    </row>
    <row r="28" spans="1:3">
      <c r="B28" s="82"/>
    </row>
    <row r="29" spans="1:3" ht="108" customHeight="1">
      <c r="A29" s="76">
        <v>4</v>
      </c>
      <c r="B29" s="90" t="s">
        <v>156</v>
      </c>
    </row>
    <row r="30" spans="1:3" ht="14.5">
      <c r="B30" s="88" t="s">
        <v>153</v>
      </c>
      <c r="C30" s="78">
        <v>5</v>
      </c>
    </row>
    <row r="32" spans="1:3" ht="7.5" customHeight="1"/>
    <row r="33" spans="1:5">
      <c r="B33" s="91" t="s">
        <v>151</v>
      </c>
      <c r="C33" s="92"/>
      <c r="D33" s="92"/>
      <c r="E33" s="92"/>
    </row>
    <row r="35" spans="1:5">
      <c r="B35" s="79" t="s">
        <v>157</v>
      </c>
    </row>
    <row r="38" spans="1:5" ht="75.5">
      <c r="A38" s="76" t="s">
        <v>9</v>
      </c>
      <c r="B38" s="89" t="s">
        <v>158</v>
      </c>
    </row>
    <row r="39" spans="1:5">
      <c r="B39" s="93" t="s">
        <v>159</v>
      </c>
    </row>
    <row r="40" spans="1:5" ht="14.5">
      <c r="B40" s="88" t="s">
        <v>160</v>
      </c>
      <c r="C40" s="78">
        <v>4.78</v>
      </c>
    </row>
    <row r="41" spans="1:5" ht="52.5" customHeight="1">
      <c r="B41" s="94" t="s">
        <v>161</v>
      </c>
    </row>
    <row r="42" spans="1:5">
      <c r="B42" s="88" t="s">
        <v>11</v>
      </c>
      <c r="C42" s="78">
        <v>1</v>
      </c>
    </row>
    <row r="44" spans="1:5" ht="55.5" customHeight="1">
      <c r="A44" s="76" t="s">
        <v>12</v>
      </c>
      <c r="B44" s="89" t="s">
        <v>162</v>
      </c>
    </row>
    <row r="45" spans="1:5">
      <c r="B45" s="88" t="s">
        <v>11</v>
      </c>
      <c r="C45" s="78">
        <v>1</v>
      </c>
    </row>
    <row r="47" spans="1:5" ht="54" customHeight="1">
      <c r="A47" s="76" t="s">
        <v>19</v>
      </c>
      <c r="B47" s="90" t="s">
        <v>163</v>
      </c>
    </row>
    <row r="48" spans="1:5">
      <c r="B48" s="95" t="s">
        <v>164</v>
      </c>
    </row>
    <row r="49" spans="1:5">
      <c r="B49" s="88" t="s">
        <v>130</v>
      </c>
      <c r="C49" s="78">
        <v>6.21</v>
      </c>
    </row>
    <row r="51" spans="1:5" s="86" customFormat="1">
      <c r="A51" s="85"/>
      <c r="B51" s="85" t="s">
        <v>151</v>
      </c>
      <c r="C51" s="85"/>
      <c r="D51" s="85"/>
      <c r="E51" s="85"/>
    </row>
    <row r="53" spans="1:5" hidden="1"/>
    <row r="54" spans="1:5" ht="21" customHeight="1">
      <c r="B54" s="77" t="s">
        <v>165</v>
      </c>
    </row>
    <row r="55" spans="1:5" ht="13.5" hidden="1" customHeight="1">
      <c r="B55" s="77"/>
    </row>
    <row r="56" spans="1:5">
      <c r="B56" s="79" t="s">
        <v>166</v>
      </c>
    </row>
    <row r="58" spans="1:5" ht="107.25" customHeight="1">
      <c r="A58" s="76" t="s">
        <v>9</v>
      </c>
      <c r="B58" s="87" t="s">
        <v>167</v>
      </c>
    </row>
    <row r="59" spans="1:5" ht="14.5">
      <c r="B59" s="88" t="s">
        <v>153</v>
      </c>
      <c r="C59" s="78">
        <f>F59</f>
        <v>0</v>
      </c>
    </row>
    <row r="60" spans="1:5" ht="10.5" customHeight="1"/>
    <row r="61" spans="1:5" ht="41.25" customHeight="1">
      <c r="A61" s="76" t="s">
        <v>12</v>
      </c>
      <c r="B61" s="89" t="s">
        <v>168</v>
      </c>
    </row>
    <row r="62" spans="1:5" ht="14.5">
      <c r="B62" s="88" t="s">
        <v>153</v>
      </c>
      <c r="C62" s="78">
        <f>F62</f>
        <v>0</v>
      </c>
    </row>
    <row r="63" spans="1:5" ht="9.75" customHeight="1"/>
    <row r="64" spans="1:5" ht="56.25" customHeight="1">
      <c r="A64" s="76" t="s">
        <v>19</v>
      </c>
      <c r="B64" s="89" t="s">
        <v>169</v>
      </c>
    </row>
    <row r="65" spans="1:5" ht="14.5">
      <c r="B65" s="88" t="s">
        <v>153</v>
      </c>
      <c r="C65" s="78">
        <f>C59-C62</f>
        <v>0</v>
      </c>
    </row>
    <row r="66" spans="1:5" ht="11.25" customHeight="1">
      <c r="B66" s="82"/>
    </row>
    <row r="67" spans="1:5" ht="80.25" customHeight="1">
      <c r="A67" s="76" t="s">
        <v>20</v>
      </c>
      <c r="B67" s="90" t="s">
        <v>170</v>
      </c>
    </row>
    <row r="68" spans="1:5" ht="14.5">
      <c r="B68" s="88" t="s">
        <v>153</v>
      </c>
      <c r="C68" s="78">
        <v>8</v>
      </c>
    </row>
    <row r="69" spans="1:5" ht="9" customHeight="1">
      <c r="B69" s="96"/>
    </row>
    <row r="70" spans="1:5" ht="38.5">
      <c r="A70" s="76" t="s">
        <v>21</v>
      </c>
      <c r="B70" s="57" t="s">
        <v>171</v>
      </c>
    </row>
    <row r="71" spans="1:5">
      <c r="B71" s="93" t="s">
        <v>172</v>
      </c>
    </row>
    <row r="72" spans="1:5" ht="14.5">
      <c r="B72" s="88" t="s">
        <v>173</v>
      </c>
      <c r="C72" s="78">
        <v>9</v>
      </c>
    </row>
    <row r="73" spans="1:5" ht="10.5" customHeight="1">
      <c r="B73" s="97"/>
    </row>
    <row r="74" spans="1:5" ht="92.25" customHeight="1">
      <c r="A74" s="76" t="s">
        <v>22</v>
      </c>
      <c r="B74" s="57" t="s">
        <v>174</v>
      </c>
    </row>
    <row r="75" spans="1:5">
      <c r="B75" s="98" t="s">
        <v>11</v>
      </c>
      <c r="C75" s="78">
        <v>1</v>
      </c>
    </row>
    <row r="76" spans="1:5">
      <c r="B76" s="98"/>
    </row>
    <row r="77" spans="1:5" ht="69" customHeight="1">
      <c r="A77" s="76" t="s">
        <v>24</v>
      </c>
      <c r="B77" s="99" t="s">
        <v>175</v>
      </c>
    </row>
    <row r="78" spans="1:5">
      <c r="B78" s="82" t="s">
        <v>11</v>
      </c>
      <c r="C78" s="78">
        <v>2</v>
      </c>
    </row>
    <row r="79" spans="1:5" ht="9" customHeight="1">
      <c r="B79" s="98"/>
    </row>
    <row r="80" spans="1:5" s="86" customFormat="1">
      <c r="A80" s="83"/>
      <c r="B80" s="84" t="s">
        <v>151</v>
      </c>
      <c r="C80" s="85"/>
      <c r="D80" s="85"/>
      <c r="E80" s="85"/>
    </row>
    <row r="81" spans="1:3">
      <c r="B81" s="98"/>
    </row>
    <row r="82" spans="1:3" hidden="1">
      <c r="B82" s="98"/>
    </row>
    <row r="83" spans="1:3" ht="17.5">
      <c r="B83" s="77" t="s">
        <v>176</v>
      </c>
    </row>
    <row r="84" spans="1:3" ht="17.5" hidden="1">
      <c r="B84" s="77"/>
    </row>
    <row r="85" spans="1:3">
      <c r="B85" s="79" t="s">
        <v>157</v>
      </c>
    </row>
    <row r="86" spans="1:3" hidden="1">
      <c r="B86" s="80"/>
    </row>
    <row r="88" spans="1:3" ht="157.5" customHeight="1">
      <c r="A88" s="76" t="s">
        <v>9</v>
      </c>
      <c r="B88" s="89" t="s">
        <v>177</v>
      </c>
    </row>
    <row r="89" spans="1:3">
      <c r="B89" s="97" t="s">
        <v>178</v>
      </c>
    </row>
    <row r="90" spans="1:3" ht="14.5">
      <c r="B90" s="88" t="s">
        <v>160</v>
      </c>
      <c r="C90" s="78">
        <v>3.89</v>
      </c>
    </row>
    <row r="91" spans="1:3">
      <c r="B91" s="97" t="s">
        <v>179</v>
      </c>
    </row>
    <row r="92" spans="1:3" ht="14.5">
      <c r="B92" s="88" t="s">
        <v>160</v>
      </c>
      <c r="C92" s="78">
        <v>1.2</v>
      </c>
    </row>
    <row r="94" spans="1:3" ht="41.25" customHeight="1">
      <c r="A94" s="76" t="s">
        <v>12</v>
      </c>
      <c r="B94" s="96" t="s">
        <v>180</v>
      </c>
    </row>
    <row r="96" spans="1:3">
      <c r="B96" s="97" t="s">
        <v>178</v>
      </c>
    </row>
    <row r="97" spans="1:3" ht="14.5">
      <c r="B97" s="88" t="s">
        <v>160</v>
      </c>
      <c r="C97" s="78">
        <f>C90</f>
        <v>3.89</v>
      </c>
    </row>
    <row r="98" spans="1:3">
      <c r="B98" s="97" t="s">
        <v>179</v>
      </c>
    </row>
    <row r="99" spans="1:3" ht="14.5">
      <c r="B99" s="88" t="s">
        <v>160</v>
      </c>
      <c r="C99" s="78">
        <f>C92</f>
        <v>1.2</v>
      </c>
    </row>
    <row r="100" spans="1:3">
      <c r="B100" s="97"/>
    </row>
    <row r="101" spans="1:3" ht="50">
      <c r="A101" s="76" t="s">
        <v>19</v>
      </c>
      <c r="B101" s="57" t="s">
        <v>181</v>
      </c>
    </row>
    <row r="102" spans="1:3" ht="14.5">
      <c r="B102" s="82" t="s">
        <v>173</v>
      </c>
      <c r="C102" s="78">
        <v>5.09</v>
      </c>
    </row>
    <row r="104" spans="1:3" ht="77.25" customHeight="1">
      <c r="A104" s="76" t="s">
        <v>20</v>
      </c>
      <c r="B104" s="99" t="s">
        <v>182</v>
      </c>
    </row>
    <row r="105" spans="1:3">
      <c r="B105" s="82" t="s">
        <v>11</v>
      </c>
      <c r="C105" s="78">
        <v>1</v>
      </c>
    </row>
    <row r="106" spans="1:3" hidden="1">
      <c r="B106" s="82"/>
    </row>
    <row r="107" spans="1:3" hidden="1">
      <c r="B107" s="82"/>
    </row>
    <row r="108" spans="1:3" hidden="1">
      <c r="B108" s="82"/>
    </row>
    <row r="109" spans="1:3" hidden="1">
      <c r="B109" s="82"/>
    </row>
    <row r="110" spans="1:3" hidden="1">
      <c r="B110" s="82"/>
    </row>
    <row r="111" spans="1:3" hidden="1">
      <c r="B111" s="82"/>
    </row>
    <row r="113" spans="1:5" ht="54.75" customHeight="1">
      <c r="A113" s="76" t="s">
        <v>21</v>
      </c>
      <c r="B113" s="99" t="s">
        <v>183</v>
      </c>
    </row>
    <row r="114" spans="1:5" ht="14.5">
      <c r="B114" s="82" t="s">
        <v>173</v>
      </c>
      <c r="C114" s="78">
        <v>5.09</v>
      </c>
    </row>
    <row r="115" spans="1:5" hidden="1">
      <c r="B115" s="82"/>
    </row>
    <row r="117" spans="1:5" ht="66" customHeight="1">
      <c r="A117" s="76" t="s">
        <v>22</v>
      </c>
      <c r="B117" s="99" t="s">
        <v>184</v>
      </c>
    </row>
    <row r="118" spans="1:5">
      <c r="B118" s="98" t="s">
        <v>11</v>
      </c>
      <c r="C118" s="78">
        <v>2</v>
      </c>
    </row>
    <row r="119" spans="1:5" hidden="1">
      <c r="B119" s="98"/>
    </row>
    <row r="120" spans="1:5" hidden="1">
      <c r="B120" s="98"/>
    </row>
    <row r="121" spans="1:5" s="86" customFormat="1">
      <c r="A121" s="83"/>
      <c r="B121" s="84" t="s">
        <v>151</v>
      </c>
      <c r="C121" s="85"/>
      <c r="D121" s="85"/>
      <c r="E121" s="85"/>
    </row>
    <row r="122" spans="1:5" hidden="1">
      <c r="B122" s="80"/>
    </row>
    <row r="123" spans="1:5" hidden="1">
      <c r="B123" s="80"/>
    </row>
    <row r="124" spans="1:5">
      <c r="B124" s="100"/>
      <c r="C124" s="100"/>
      <c r="D124" s="100"/>
    </row>
    <row r="125" spans="1:5" ht="9.75" customHeight="1">
      <c r="C125" s="100"/>
      <c r="D125" s="100"/>
    </row>
    <row r="126" spans="1:5" ht="17.5">
      <c r="B126" s="77" t="s">
        <v>185</v>
      </c>
      <c r="C126" s="100"/>
      <c r="D126" s="100"/>
    </row>
    <row r="127" spans="1:5" ht="6.75" customHeight="1">
      <c r="B127" s="100"/>
      <c r="C127" s="100"/>
      <c r="D127" s="100"/>
    </row>
    <row r="128" spans="1:5">
      <c r="B128" s="100"/>
      <c r="C128" s="100"/>
      <c r="D128" s="100"/>
    </row>
    <row r="129" spans="1:3" ht="167.25" customHeight="1">
      <c r="A129" s="76" t="s">
        <v>9</v>
      </c>
      <c r="B129" s="101" t="s">
        <v>186</v>
      </c>
    </row>
    <row r="130" spans="1:3">
      <c r="B130" s="97" t="s">
        <v>187</v>
      </c>
    </row>
    <row r="131" spans="1:3" ht="14.5">
      <c r="B131" s="88" t="s">
        <v>160</v>
      </c>
      <c r="C131" s="78">
        <v>5.36</v>
      </c>
    </row>
    <row r="132" spans="1:3">
      <c r="B132" s="97" t="s">
        <v>188</v>
      </c>
    </row>
    <row r="133" spans="1:3" ht="14.5">
      <c r="B133" s="88" t="s">
        <v>160</v>
      </c>
      <c r="C133" s="78">
        <v>1</v>
      </c>
    </row>
    <row r="134" spans="1:3">
      <c r="B134" s="82"/>
    </row>
    <row r="135" spans="1:3" ht="54" customHeight="1">
      <c r="A135" s="76" t="s">
        <v>12</v>
      </c>
      <c r="B135" s="57" t="s">
        <v>189</v>
      </c>
    </row>
    <row r="136" spans="1:3" ht="14.5">
      <c r="B136" s="102" t="s">
        <v>160</v>
      </c>
      <c r="C136" s="78">
        <v>5.36</v>
      </c>
    </row>
    <row r="137" spans="1:3">
      <c r="B137" s="103"/>
    </row>
    <row r="138" spans="1:3" ht="78" customHeight="1">
      <c r="A138" s="76" t="s">
        <v>19</v>
      </c>
      <c r="B138" s="99" t="s">
        <v>190</v>
      </c>
    </row>
    <row r="139" spans="1:3">
      <c r="B139" s="98" t="s">
        <v>11</v>
      </c>
      <c r="C139" s="78">
        <v>1</v>
      </c>
    </row>
    <row r="140" spans="1:3">
      <c r="B140" s="82"/>
    </row>
    <row r="141" spans="1:3" ht="54" customHeight="1">
      <c r="A141" s="76" t="s">
        <v>20</v>
      </c>
      <c r="B141" s="99" t="s">
        <v>191</v>
      </c>
    </row>
    <row r="142" spans="1:3" ht="14.5">
      <c r="B142" s="98" t="s">
        <v>173</v>
      </c>
      <c r="C142" s="78">
        <v>5.36</v>
      </c>
    </row>
    <row r="143" spans="1:3" ht="9" customHeight="1">
      <c r="B143" s="103"/>
    </row>
    <row r="144" spans="1:3" ht="66.75" customHeight="1">
      <c r="A144" s="76" t="s">
        <v>21</v>
      </c>
      <c r="B144" s="99" t="s">
        <v>192</v>
      </c>
    </row>
    <row r="145" spans="1:5">
      <c r="B145" s="98" t="s">
        <v>11</v>
      </c>
      <c r="C145" s="78">
        <f>C139</f>
        <v>1</v>
      </c>
    </row>
    <row r="146" spans="1:5" ht="7.5" customHeight="1"/>
    <row r="147" spans="1:5">
      <c r="A147" s="83"/>
      <c r="B147" s="84" t="s">
        <v>151</v>
      </c>
      <c r="C147" s="85"/>
      <c r="D147" s="85"/>
      <c r="E147" s="85"/>
    </row>
    <row r="148" spans="1:5" hidden="1">
      <c r="B148" s="82"/>
    </row>
    <row r="149" spans="1:5">
      <c r="B149" s="82"/>
    </row>
    <row r="150" spans="1:5">
      <c r="B150" s="79" t="s">
        <v>193</v>
      </c>
    </row>
    <row r="151" spans="1:5" ht="63" customHeight="1">
      <c r="B151" s="96" t="s">
        <v>194</v>
      </c>
    </row>
    <row r="152" spans="1:5">
      <c r="B152" s="82"/>
    </row>
    <row r="153" spans="1:5" ht="95.25" customHeight="1">
      <c r="A153" s="76" t="s">
        <v>9</v>
      </c>
      <c r="B153" s="104" t="s">
        <v>195</v>
      </c>
    </row>
    <row r="154" spans="1:5" ht="71.25" customHeight="1">
      <c r="B154" s="105" t="s">
        <v>196</v>
      </c>
    </row>
    <row r="155" spans="1:5">
      <c r="B155" s="88" t="s">
        <v>197</v>
      </c>
    </row>
    <row r="156" spans="1:5">
      <c r="B156" s="88" t="s">
        <v>198</v>
      </c>
    </row>
    <row r="157" spans="1:5">
      <c r="B157" s="88" t="s">
        <v>199</v>
      </c>
    </row>
    <row r="158" spans="1:5">
      <c r="B158" s="82" t="s">
        <v>150</v>
      </c>
      <c r="C158" s="78">
        <v>3</v>
      </c>
    </row>
    <row r="160" spans="1:5" ht="75">
      <c r="A160" s="76" t="s">
        <v>12</v>
      </c>
      <c r="B160" s="106" t="s">
        <v>200</v>
      </c>
    </row>
    <row r="161" spans="1:5" ht="55.5" customHeight="1">
      <c r="B161" s="105" t="s">
        <v>201</v>
      </c>
    </row>
    <row r="162" spans="1:5" ht="25">
      <c r="B162" s="105" t="s">
        <v>202</v>
      </c>
    </row>
    <row r="163" spans="1:5">
      <c r="B163" s="88" t="s">
        <v>203</v>
      </c>
    </row>
    <row r="164" spans="1:5">
      <c r="B164" s="88" t="s">
        <v>204</v>
      </c>
    </row>
    <row r="165" spans="1:5">
      <c r="B165" s="88" t="s">
        <v>205</v>
      </c>
    </row>
    <row r="166" spans="1:5">
      <c r="B166" s="88" t="s">
        <v>206</v>
      </c>
    </row>
    <row r="167" spans="1:5">
      <c r="B167" s="82" t="s">
        <v>150</v>
      </c>
      <c r="C167" s="78">
        <v>1</v>
      </c>
    </row>
    <row r="168" spans="1:5">
      <c r="B168" s="82"/>
    </row>
    <row r="169" spans="1:5">
      <c r="B169" s="96"/>
    </row>
    <row r="170" spans="1:5" s="86" customFormat="1">
      <c r="A170" s="83"/>
      <c r="B170" s="84" t="s">
        <v>151</v>
      </c>
      <c r="C170" s="85"/>
      <c r="D170" s="85"/>
      <c r="E170" s="85"/>
    </row>
    <row r="172" spans="1:5" s="175" customFormat="1">
      <c r="A172" s="174" t="s">
        <v>297</v>
      </c>
      <c r="B172" s="175" t="s">
        <v>275</v>
      </c>
      <c r="C172" s="176"/>
      <c r="D172" s="177" t="s">
        <v>311</v>
      </c>
      <c r="E172" s="176"/>
    </row>
    <row r="176" spans="1:5">
      <c r="C176" s="189"/>
      <c r="D176" s="189"/>
      <c r="E176" s="189"/>
    </row>
    <row r="181" spans="1:6">
      <c r="B181" s="105"/>
    </row>
    <row r="182" spans="1:6">
      <c r="B182" s="105"/>
    </row>
    <row r="183" spans="1:6" s="78" customFormat="1">
      <c r="A183" s="76"/>
      <c r="B183" s="105"/>
      <c r="F183" s="75"/>
    </row>
    <row r="184" spans="1:6" s="78" customFormat="1">
      <c r="A184" s="76"/>
      <c r="B184" s="105"/>
      <c r="F184" s="75"/>
    </row>
    <row r="185" spans="1:6" s="78" customFormat="1">
      <c r="A185" s="76"/>
      <c r="B185" s="97"/>
      <c r="F185" s="75"/>
    </row>
    <row r="186" spans="1:6" s="78" customFormat="1">
      <c r="A186" s="76"/>
      <c r="B186" s="97"/>
      <c r="F186" s="75"/>
    </row>
    <row r="187" spans="1:6" s="78" customFormat="1">
      <c r="A187" s="76"/>
      <c r="B187" s="82"/>
      <c r="F187" s="75"/>
    </row>
    <row r="188" spans="1:6" s="78" customFormat="1">
      <c r="A188" s="76"/>
      <c r="B188" s="107"/>
      <c r="F188" s="75"/>
    </row>
    <row r="196" spans="1:6" s="78" customFormat="1">
      <c r="A196" s="76"/>
      <c r="B196" s="107"/>
      <c r="F196" s="75"/>
    </row>
    <row r="197" spans="1:6" s="78" customFormat="1">
      <c r="A197" s="76"/>
      <c r="B197" s="105"/>
      <c r="F197" s="75"/>
    </row>
    <row r="198" spans="1:6" s="78" customFormat="1">
      <c r="A198" s="76"/>
      <c r="B198" s="105"/>
      <c r="F198" s="75"/>
    </row>
    <row r="199" spans="1:6" s="78" customFormat="1">
      <c r="A199" s="76"/>
      <c r="B199" s="105"/>
      <c r="F199" s="75"/>
    </row>
    <row r="200" spans="1:6" s="78" customFormat="1">
      <c r="A200" s="76"/>
      <c r="B200" s="82"/>
      <c r="F200" s="75"/>
    </row>
  </sheetData>
  <sheetProtection selectLockedCells="1" selectUnlockedCells="1"/>
  <mergeCells count="6">
    <mergeCell ref="C176:E176"/>
    <mergeCell ref="A1:A2"/>
    <mergeCell ref="B1:B2"/>
    <mergeCell ref="C1:C2"/>
    <mergeCell ref="D1:D2"/>
    <mergeCell ref="E1:E2"/>
  </mergeCells>
  <pageMargins left="0.39370078740157483" right="0.35" top="0.98425196850393704" bottom="0.98425196850393704" header="0.51181102362204722" footer="0.51181102362204722"/>
  <pageSetup paperSize="9" scale="89" firstPageNumber="0" orientation="portrait" horizontalDpi="300" verticalDpi="300" r:id="rId1"/>
  <headerFooter alignWithMargins="0"/>
  <rowBreaks count="6" manualBreakCount="6">
    <brk id="33" max="16383" man="1"/>
    <brk id="52" max="4" man="1"/>
    <brk id="81" max="4" man="1"/>
    <brk id="123" max="4" man="1"/>
    <brk id="148" max="4" man="1"/>
    <brk id="17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53"/>
  <sheetViews>
    <sheetView view="pageBreakPreview" zoomScaleSheetLayoutView="100" workbookViewId="0">
      <selection activeCell="E74" sqref="E74"/>
    </sheetView>
  </sheetViews>
  <sheetFormatPr defaultRowHeight="12.5"/>
  <cols>
    <col min="4" max="4" width="18" customWidth="1"/>
    <col min="7" max="7" width="12" customWidth="1"/>
    <col min="9" max="9" width="23.26953125" customWidth="1"/>
  </cols>
  <sheetData>
    <row r="2" spans="1:9" s="166" customFormat="1" ht="13">
      <c r="A2" s="166" t="s">
        <v>310</v>
      </c>
      <c r="B2" s="166" t="s">
        <v>285</v>
      </c>
    </row>
    <row r="3" spans="1:9" ht="13" thickBot="1"/>
    <row r="4" spans="1:9" ht="15" thickBot="1">
      <c r="A4" s="108"/>
      <c r="B4" s="191"/>
      <c r="C4" s="191"/>
      <c r="D4" s="192"/>
      <c r="E4" s="109" t="s">
        <v>207</v>
      </c>
      <c r="F4" s="110" t="s">
        <v>11</v>
      </c>
      <c r="G4" s="111" t="s">
        <v>208</v>
      </c>
      <c r="H4" s="193" t="s">
        <v>6</v>
      </c>
      <c r="I4" s="194"/>
    </row>
    <row r="5" spans="1:9" ht="15" thickBot="1">
      <c r="A5" s="112" t="s">
        <v>9</v>
      </c>
      <c r="B5" s="195" t="s">
        <v>209</v>
      </c>
      <c r="C5" s="196"/>
      <c r="D5" s="197"/>
      <c r="E5" s="108"/>
      <c r="F5" s="108"/>
      <c r="G5" s="108"/>
      <c r="H5" s="198"/>
      <c r="I5" s="198"/>
    </row>
    <row r="6" spans="1:9" ht="13.5" thickBot="1">
      <c r="A6" s="113" t="s">
        <v>210</v>
      </c>
      <c r="B6" s="199" t="s">
        <v>211</v>
      </c>
      <c r="C6" s="200"/>
      <c r="D6" s="201"/>
      <c r="E6" s="111" t="s">
        <v>212</v>
      </c>
      <c r="F6" s="111">
        <v>2</v>
      </c>
      <c r="G6" s="114"/>
      <c r="H6" s="202"/>
      <c r="I6" s="203"/>
    </row>
    <row r="7" spans="1:9" ht="13.5" thickBot="1">
      <c r="A7" s="113" t="s">
        <v>213</v>
      </c>
      <c r="B7" s="199" t="s">
        <v>214</v>
      </c>
      <c r="C7" s="200"/>
      <c r="D7" s="201"/>
      <c r="E7" s="115" t="s">
        <v>215</v>
      </c>
      <c r="F7" s="115">
        <v>80</v>
      </c>
      <c r="G7" s="116"/>
      <c r="H7" s="202"/>
      <c r="I7" s="203"/>
    </row>
    <row r="8" spans="1:9" ht="15" thickBot="1">
      <c r="A8" s="108"/>
      <c r="B8" s="198"/>
      <c r="C8" s="198"/>
      <c r="D8" s="198"/>
      <c r="E8" s="108"/>
      <c r="F8" s="108"/>
      <c r="G8" s="117"/>
      <c r="H8" s="204"/>
      <c r="I8" s="205"/>
    </row>
    <row r="9" spans="1:9" ht="15" thickBot="1">
      <c r="A9" s="112" t="s">
        <v>12</v>
      </c>
      <c r="B9" s="195" t="s">
        <v>216</v>
      </c>
      <c r="C9" s="196"/>
      <c r="D9" s="197"/>
      <c r="E9" s="108"/>
      <c r="F9" s="108"/>
      <c r="G9" s="117"/>
      <c r="H9" s="198"/>
      <c r="I9" s="198"/>
    </row>
    <row r="10" spans="1:9" ht="13.5" thickBot="1">
      <c r="A10" s="118" t="s">
        <v>217</v>
      </c>
      <c r="B10" s="199" t="s">
        <v>218</v>
      </c>
      <c r="C10" s="200"/>
      <c r="D10" s="201"/>
      <c r="E10" s="119" t="s">
        <v>11</v>
      </c>
      <c r="F10" s="110">
        <v>1</v>
      </c>
      <c r="G10" s="120"/>
      <c r="H10" s="202"/>
      <c r="I10" s="203"/>
    </row>
    <row r="11" spans="1:9" ht="13.5" thickBot="1">
      <c r="A11" s="121" t="s">
        <v>219</v>
      </c>
      <c r="B11" s="199" t="s">
        <v>220</v>
      </c>
      <c r="C11" s="200"/>
      <c r="D11" s="201"/>
      <c r="E11" s="119" t="s">
        <v>11</v>
      </c>
      <c r="F11" s="115">
        <v>4</v>
      </c>
      <c r="G11" s="116"/>
      <c r="H11" s="202"/>
      <c r="I11" s="203"/>
    </row>
    <row r="12" spans="1:9" ht="13.5" thickBot="1">
      <c r="A12" s="121" t="s">
        <v>221</v>
      </c>
      <c r="B12" s="199" t="s">
        <v>222</v>
      </c>
      <c r="C12" s="200"/>
      <c r="D12" s="201"/>
      <c r="E12" s="111" t="s">
        <v>215</v>
      </c>
      <c r="F12" s="115">
        <v>70</v>
      </c>
      <c r="G12" s="116"/>
      <c r="H12" s="202"/>
      <c r="I12" s="203"/>
    </row>
    <row r="13" spans="1:9" ht="13.5" thickBot="1">
      <c r="A13" s="206" t="s">
        <v>223</v>
      </c>
      <c r="B13" s="199" t="s">
        <v>224</v>
      </c>
      <c r="C13" s="200"/>
      <c r="D13" s="201"/>
      <c r="E13" s="122" t="s">
        <v>11</v>
      </c>
      <c r="F13" s="122">
        <v>1</v>
      </c>
      <c r="G13" s="123"/>
      <c r="H13" s="202"/>
      <c r="I13" s="203"/>
    </row>
    <row r="14" spans="1:9" ht="13.5" hidden="1" thickBot="1">
      <c r="A14" s="207"/>
      <c r="B14" s="199" t="s">
        <v>225</v>
      </c>
      <c r="C14" s="200"/>
      <c r="D14" s="201"/>
      <c r="E14" s="115" t="s">
        <v>11</v>
      </c>
      <c r="F14" s="115">
        <v>1</v>
      </c>
      <c r="G14" s="209" t="s">
        <v>226</v>
      </c>
      <c r="H14" s="210"/>
      <c r="I14" s="211"/>
    </row>
    <row r="15" spans="1:9" ht="13.5" thickBot="1">
      <c r="A15" s="207"/>
      <c r="B15" s="199" t="s">
        <v>227</v>
      </c>
      <c r="C15" s="200"/>
      <c r="D15" s="201"/>
      <c r="E15" s="115" t="s">
        <v>11</v>
      </c>
      <c r="F15" s="115">
        <v>1</v>
      </c>
      <c r="G15" s="212"/>
      <c r="H15" s="213"/>
      <c r="I15" s="124"/>
    </row>
    <row r="16" spans="1:9" ht="13.5" thickBot="1">
      <c r="A16" s="207"/>
      <c r="B16" s="209" t="s">
        <v>228</v>
      </c>
      <c r="C16" s="210"/>
      <c r="D16" s="214"/>
      <c r="E16" s="115" t="s">
        <v>11</v>
      </c>
      <c r="F16" s="115">
        <v>1</v>
      </c>
      <c r="G16" s="212"/>
      <c r="H16" s="213"/>
      <c r="I16" s="124"/>
    </row>
    <row r="17" spans="1:9" ht="13.5" thickBot="1">
      <c r="A17" s="207"/>
      <c r="B17" s="209" t="s">
        <v>229</v>
      </c>
      <c r="C17" s="210"/>
      <c r="D17" s="214"/>
      <c r="E17" s="115" t="s">
        <v>11</v>
      </c>
      <c r="F17" s="115">
        <v>4</v>
      </c>
      <c r="G17" s="212"/>
      <c r="H17" s="213"/>
      <c r="I17" s="124"/>
    </row>
    <row r="18" spans="1:9" ht="13.5" thickBot="1">
      <c r="A18" s="207"/>
      <c r="B18" s="209" t="s">
        <v>230</v>
      </c>
      <c r="C18" s="210"/>
      <c r="D18" s="214"/>
      <c r="E18" s="115" t="s">
        <v>11</v>
      </c>
      <c r="F18" s="115">
        <v>6</v>
      </c>
      <c r="G18" s="212"/>
      <c r="H18" s="213"/>
      <c r="I18" s="124"/>
    </row>
    <row r="19" spans="1:9" ht="13.5" thickBot="1">
      <c r="A19" s="207"/>
      <c r="B19" s="209" t="s">
        <v>231</v>
      </c>
      <c r="C19" s="210"/>
      <c r="D19" s="214"/>
      <c r="E19" s="115" t="s">
        <v>11</v>
      </c>
      <c r="F19" s="115">
        <v>1</v>
      </c>
      <c r="G19" s="212"/>
      <c r="H19" s="213"/>
      <c r="I19" s="124"/>
    </row>
    <row r="20" spans="1:9" ht="13.5" thickBot="1">
      <c r="A20" s="207"/>
      <c r="B20" s="209" t="s">
        <v>232</v>
      </c>
      <c r="C20" s="210"/>
      <c r="D20" s="214"/>
      <c r="E20" s="115" t="s">
        <v>11</v>
      </c>
      <c r="F20" s="115">
        <v>2</v>
      </c>
      <c r="G20" s="212"/>
      <c r="H20" s="213"/>
      <c r="I20" s="124"/>
    </row>
    <row r="21" spans="1:9" ht="15" thickBot="1">
      <c r="A21" s="208"/>
      <c r="B21" s="209" t="s">
        <v>233</v>
      </c>
      <c r="C21" s="210"/>
      <c r="D21" s="214"/>
      <c r="E21" s="108"/>
      <c r="F21" s="108"/>
      <c r="G21" s="215"/>
      <c r="H21" s="215"/>
      <c r="I21" s="117"/>
    </row>
    <row r="22" spans="1:9" ht="34.5" customHeight="1" thickBot="1">
      <c r="A22" s="216" t="s">
        <v>234</v>
      </c>
      <c r="B22" s="199" t="s">
        <v>235</v>
      </c>
      <c r="C22" s="200"/>
      <c r="D22" s="201"/>
      <c r="E22" s="125"/>
      <c r="F22" s="108"/>
      <c r="G22" s="217"/>
      <c r="H22" s="217"/>
      <c r="I22" s="117"/>
    </row>
    <row r="23" spans="1:9" ht="13.5" thickBot="1">
      <c r="A23" s="207"/>
      <c r="B23" s="209" t="s">
        <v>236</v>
      </c>
      <c r="C23" s="210"/>
      <c r="D23" s="214"/>
      <c r="E23" s="110" t="s">
        <v>215</v>
      </c>
      <c r="F23" s="110">
        <v>15</v>
      </c>
      <c r="G23" s="212"/>
      <c r="H23" s="213"/>
      <c r="I23" s="126"/>
    </row>
    <row r="24" spans="1:9" ht="13.5" thickBot="1">
      <c r="A24" s="207"/>
      <c r="B24" s="209" t="s">
        <v>237</v>
      </c>
      <c r="C24" s="210"/>
      <c r="D24" s="214"/>
      <c r="E24" s="115" t="s">
        <v>215</v>
      </c>
      <c r="F24" s="115">
        <v>15</v>
      </c>
      <c r="G24" s="212"/>
      <c r="H24" s="213"/>
      <c r="I24" s="124"/>
    </row>
    <row r="25" spans="1:9" ht="13">
      <c r="A25" s="207"/>
      <c r="B25" s="218" t="s">
        <v>238</v>
      </c>
      <c r="C25" s="219"/>
      <c r="D25" s="220"/>
      <c r="E25" s="221" t="s">
        <v>11</v>
      </c>
      <c r="F25" s="206">
        <v>1</v>
      </c>
      <c r="G25" s="224"/>
      <c r="H25" s="225"/>
      <c r="I25" s="228"/>
    </row>
    <row r="26" spans="1:9" ht="13.5" thickBot="1">
      <c r="A26" s="208"/>
      <c r="B26" s="230" t="s">
        <v>239</v>
      </c>
      <c r="C26" s="231"/>
      <c r="D26" s="232"/>
      <c r="E26" s="222"/>
      <c r="F26" s="223"/>
      <c r="G26" s="226"/>
      <c r="H26" s="227"/>
      <c r="I26" s="229"/>
    </row>
    <row r="27" spans="1:9" ht="15" thickBot="1">
      <c r="A27" s="216" t="s">
        <v>240</v>
      </c>
      <c r="B27" s="199" t="s">
        <v>241</v>
      </c>
      <c r="C27" s="200"/>
      <c r="D27" s="201"/>
      <c r="E27" s="127"/>
      <c r="F27" s="108"/>
      <c r="G27" s="233"/>
      <c r="H27" s="233"/>
      <c r="I27" s="117"/>
    </row>
    <row r="28" spans="1:9" ht="13.5" thickBot="1">
      <c r="A28" s="207"/>
      <c r="B28" s="209" t="s">
        <v>242</v>
      </c>
      <c r="C28" s="210"/>
      <c r="D28" s="214"/>
      <c r="E28" s="110" t="s">
        <v>11</v>
      </c>
      <c r="F28" s="110">
        <v>2</v>
      </c>
      <c r="G28" s="212"/>
      <c r="H28" s="213"/>
      <c r="I28" s="126"/>
    </row>
    <row r="29" spans="1:9" ht="13.5" thickBot="1">
      <c r="A29" s="207"/>
      <c r="B29" s="209" t="s">
        <v>243</v>
      </c>
      <c r="C29" s="210"/>
      <c r="D29" s="214"/>
      <c r="E29" s="115" t="s">
        <v>11</v>
      </c>
      <c r="F29" s="115">
        <v>3</v>
      </c>
      <c r="G29" s="212"/>
      <c r="H29" s="213"/>
      <c r="I29" s="124"/>
    </row>
    <row r="30" spans="1:9" ht="13.5" thickBot="1">
      <c r="A30" s="207"/>
      <c r="B30" s="209" t="s">
        <v>244</v>
      </c>
      <c r="C30" s="210"/>
      <c r="D30" s="214"/>
      <c r="E30" s="115" t="s">
        <v>11</v>
      </c>
      <c r="F30" s="115">
        <v>8</v>
      </c>
      <c r="G30" s="212"/>
      <c r="H30" s="213"/>
      <c r="I30" s="124"/>
    </row>
    <row r="31" spans="1:9" ht="15" thickBot="1">
      <c r="A31" s="208"/>
      <c r="B31" s="209" t="s">
        <v>245</v>
      </c>
      <c r="C31" s="210"/>
      <c r="D31" s="214"/>
      <c r="E31" s="108"/>
      <c r="F31" s="108"/>
      <c r="G31" s="234"/>
      <c r="H31" s="234"/>
      <c r="I31" s="117"/>
    </row>
    <row r="32" spans="1:9" ht="42" customHeight="1" thickBot="1">
      <c r="A32" s="216" t="s">
        <v>246</v>
      </c>
      <c r="B32" s="199" t="s">
        <v>247</v>
      </c>
      <c r="C32" s="200"/>
      <c r="D32" s="201"/>
      <c r="E32" s="108"/>
      <c r="F32" s="108"/>
      <c r="G32" s="191"/>
      <c r="H32" s="191"/>
      <c r="I32" s="117"/>
    </row>
    <row r="33" spans="1:9" ht="13.5" thickBot="1">
      <c r="A33" s="207"/>
      <c r="B33" s="209" t="s">
        <v>248</v>
      </c>
      <c r="C33" s="210"/>
      <c r="D33" s="214"/>
      <c r="E33" s="110" t="s">
        <v>215</v>
      </c>
      <c r="F33" s="110">
        <v>180</v>
      </c>
      <c r="G33" s="212"/>
      <c r="H33" s="213"/>
      <c r="I33" s="126"/>
    </row>
    <row r="34" spans="1:9" ht="13">
      <c r="A34" s="207"/>
      <c r="B34" s="235" t="s">
        <v>249</v>
      </c>
      <c r="C34" s="236"/>
      <c r="D34" s="237"/>
      <c r="E34" s="206" t="s">
        <v>215</v>
      </c>
      <c r="F34" s="128"/>
      <c r="G34" s="224"/>
      <c r="H34" s="225"/>
      <c r="I34" s="228"/>
    </row>
    <row r="35" spans="1:9" ht="13.5" thickBot="1">
      <c r="A35" s="223"/>
      <c r="B35" s="238"/>
      <c r="C35" s="239"/>
      <c r="D35" s="240"/>
      <c r="E35" s="223"/>
      <c r="F35" s="115">
        <v>200</v>
      </c>
      <c r="G35" s="226"/>
      <c r="H35" s="227"/>
      <c r="I35" s="241"/>
    </row>
    <row r="36" spans="1:9" ht="15" thickBot="1">
      <c r="A36" s="206" t="s">
        <v>250</v>
      </c>
      <c r="B36" s="209" t="s">
        <v>251</v>
      </c>
      <c r="C36" s="210"/>
      <c r="D36" s="214"/>
      <c r="E36" s="108"/>
      <c r="F36" s="108"/>
      <c r="G36" s="233"/>
      <c r="H36" s="233"/>
      <c r="I36" s="108"/>
    </row>
    <row r="37" spans="1:9" ht="13.5" thickBot="1">
      <c r="A37" s="207"/>
      <c r="B37" s="209" t="s">
        <v>252</v>
      </c>
      <c r="C37" s="210"/>
      <c r="D37" s="214"/>
      <c r="E37" s="110" t="s">
        <v>11</v>
      </c>
      <c r="F37" s="110">
        <v>6</v>
      </c>
      <c r="G37" s="212"/>
      <c r="H37" s="213"/>
      <c r="I37" s="126"/>
    </row>
    <row r="38" spans="1:9" ht="13.5" thickBot="1">
      <c r="A38" s="207"/>
      <c r="B38" s="209" t="s">
        <v>253</v>
      </c>
      <c r="C38" s="210"/>
      <c r="D38" s="214"/>
      <c r="E38" s="115" t="s">
        <v>11</v>
      </c>
      <c r="F38" s="115">
        <v>4</v>
      </c>
      <c r="G38" s="212"/>
      <c r="H38" s="213"/>
      <c r="I38" s="124"/>
    </row>
    <row r="39" spans="1:9" ht="13.5" thickBot="1">
      <c r="A39" s="208"/>
      <c r="B39" s="209" t="s">
        <v>254</v>
      </c>
      <c r="C39" s="210"/>
      <c r="D39" s="214"/>
      <c r="E39" s="115" t="s">
        <v>11</v>
      </c>
      <c r="F39" s="115">
        <v>1</v>
      </c>
      <c r="G39" s="212"/>
      <c r="H39" s="213"/>
      <c r="I39" s="124"/>
    </row>
    <row r="40" spans="1:9" ht="13.5" thickBot="1">
      <c r="A40" s="113" t="s">
        <v>255</v>
      </c>
      <c r="B40" s="199" t="s">
        <v>256</v>
      </c>
      <c r="C40" s="200"/>
      <c r="D40" s="201"/>
      <c r="E40" s="122" t="s">
        <v>11</v>
      </c>
      <c r="F40" s="115">
        <v>2</v>
      </c>
      <c r="G40" s="212"/>
      <c r="H40" s="213"/>
      <c r="I40" s="124"/>
    </row>
    <row r="41" spans="1:9" ht="13.5" thickBot="1">
      <c r="A41" s="113" t="s">
        <v>257</v>
      </c>
      <c r="B41" s="199" t="s">
        <v>258</v>
      </c>
      <c r="C41" s="200"/>
      <c r="D41" s="201"/>
      <c r="E41" s="122" t="s">
        <v>11</v>
      </c>
      <c r="F41" s="115">
        <v>1</v>
      </c>
      <c r="G41" s="212"/>
      <c r="H41" s="213"/>
      <c r="I41" s="124"/>
    </row>
    <row r="42" spans="1:9" ht="13.5" thickBot="1">
      <c r="A42" s="129"/>
      <c r="B42" s="210"/>
      <c r="C42" s="210"/>
      <c r="D42" s="210"/>
      <c r="E42" s="130"/>
      <c r="F42" s="131"/>
      <c r="G42" s="242"/>
      <c r="H42" s="243"/>
      <c r="I42" s="132"/>
    </row>
    <row r="43" spans="1:9" ht="15" thickBot="1">
      <c r="A43" s="112">
        <v>3</v>
      </c>
      <c r="B43" s="195" t="s">
        <v>259</v>
      </c>
      <c r="C43" s="196"/>
      <c r="D43" s="197"/>
      <c r="E43" s="133"/>
      <c r="F43" s="134"/>
      <c r="G43" s="244"/>
      <c r="H43" s="244"/>
      <c r="I43" s="135"/>
    </row>
    <row r="44" spans="1:9" ht="13.5" thickBot="1">
      <c r="A44" s="113" t="s">
        <v>260</v>
      </c>
      <c r="B44" s="209" t="s">
        <v>261</v>
      </c>
      <c r="C44" s="210"/>
      <c r="D44" s="214"/>
      <c r="E44" s="115" t="s">
        <v>262</v>
      </c>
      <c r="F44" s="115">
        <v>40</v>
      </c>
      <c r="G44" s="212"/>
      <c r="H44" s="213"/>
      <c r="I44" s="124"/>
    </row>
    <row r="45" spans="1:9" ht="13.5" thickBot="1">
      <c r="A45" s="113" t="s">
        <v>263</v>
      </c>
      <c r="B45" s="199" t="s">
        <v>264</v>
      </c>
      <c r="C45" s="200"/>
      <c r="D45" s="201"/>
      <c r="E45" s="115" t="s">
        <v>265</v>
      </c>
      <c r="F45" s="115">
        <v>4</v>
      </c>
      <c r="G45" s="212"/>
      <c r="H45" s="213"/>
      <c r="I45" s="124"/>
    </row>
    <row r="46" spans="1:9" ht="13.5" thickBot="1">
      <c r="A46" s="113" t="s">
        <v>266</v>
      </c>
      <c r="B46" s="199" t="s">
        <v>267</v>
      </c>
      <c r="C46" s="200"/>
      <c r="D46" s="201"/>
      <c r="E46" s="115" t="s">
        <v>215</v>
      </c>
      <c r="F46" s="115">
        <v>80</v>
      </c>
      <c r="G46" s="212"/>
      <c r="H46" s="213"/>
      <c r="I46" s="124"/>
    </row>
    <row r="47" spans="1:9" ht="13.5" thickBot="1">
      <c r="A47" s="113" t="s">
        <v>268</v>
      </c>
      <c r="B47" s="199" t="s">
        <v>269</v>
      </c>
      <c r="C47" s="200"/>
      <c r="D47" s="201"/>
      <c r="E47" s="115" t="s">
        <v>11</v>
      </c>
      <c r="F47" s="115">
        <v>56</v>
      </c>
      <c r="G47" s="212"/>
      <c r="H47" s="213"/>
      <c r="I47" s="124"/>
    </row>
    <row r="48" spans="1:9" ht="13.5" thickBot="1">
      <c r="A48" s="113" t="s">
        <v>270</v>
      </c>
      <c r="B48" s="199" t="s">
        <v>271</v>
      </c>
      <c r="C48" s="200"/>
      <c r="D48" s="201"/>
      <c r="E48" s="115" t="s">
        <v>11</v>
      </c>
      <c r="F48" s="115">
        <v>4</v>
      </c>
      <c r="G48" s="212"/>
      <c r="H48" s="213"/>
      <c r="I48" s="124"/>
    </row>
    <row r="49" spans="1:9" ht="13.5" thickBot="1">
      <c r="A49" s="206" t="s">
        <v>272</v>
      </c>
      <c r="B49" s="199" t="s">
        <v>273</v>
      </c>
      <c r="C49" s="200"/>
      <c r="D49" s="201"/>
      <c r="E49" s="206" t="s">
        <v>11</v>
      </c>
      <c r="F49" s="206">
        <v>1</v>
      </c>
      <c r="G49" s="224"/>
      <c r="H49" s="225"/>
      <c r="I49" s="228"/>
    </row>
    <row r="50" spans="1:9" ht="13.5" thickBot="1">
      <c r="A50" s="223"/>
      <c r="B50" s="199" t="s">
        <v>274</v>
      </c>
      <c r="C50" s="200"/>
      <c r="D50" s="201"/>
      <c r="E50" s="223"/>
      <c r="F50" s="223"/>
      <c r="G50" s="226"/>
      <c r="H50" s="227"/>
      <c r="I50" s="241"/>
    </row>
    <row r="51" spans="1:9" s="166" customFormat="1" ht="18.75" customHeight="1" thickBot="1">
      <c r="A51" s="171" t="s">
        <v>310</v>
      </c>
      <c r="B51" s="245" t="s">
        <v>285</v>
      </c>
      <c r="C51" s="245"/>
      <c r="D51" s="245"/>
      <c r="E51" s="171"/>
      <c r="F51" s="171"/>
      <c r="G51" s="246" t="s">
        <v>311</v>
      </c>
      <c r="H51" s="247"/>
      <c r="I51" s="170"/>
    </row>
    <row r="52" spans="1:9" ht="13">
      <c r="A52" s="136"/>
      <c r="B52" s="248"/>
      <c r="C52" s="248"/>
      <c r="D52" s="248"/>
      <c r="E52" s="136"/>
      <c r="F52" s="136"/>
      <c r="G52" s="249"/>
      <c r="H52" s="249"/>
      <c r="I52" s="137"/>
    </row>
    <row r="53" spans="1:9" ht="14.5">
      <c r="A53" s="129"/>
      <c r="B53" s="130"/>
      <c r="C53" s="131"/>
      <c r="D53" s="250"/>
      <c r="E53" s="250"/>
      <c r="F53" s="250"/>
      <c r="G53" s="250"/>
      <c r="H53" s="250"/>
      <c r="I53" s="250"/>
    </row>
  </sheetData>
  <sheetProtection selectLockedCells="1" selectUnlockedCells="1"/>
  <mergeCells count="109">
    <mergeCell ref="B51:D51"/>
    <mergeCell ref="G51:H51"/>
    <mergeCell ref="B52:D52"/>
    <mergeCell ref="G52:H52"/>
    <mergeCell ref="D53:I53"/>
    <mergeCell ref="A49:A50"/>
    <mergeCell ref="B49:D49"/>
    <mergeCell ref="E49:E50"/>
    <mergeCell ref="F49:F50"/>
    <mergeCell ref="G49:H50"/>
    <mergeCell ref="I49:I50"/>
    <mergeCell ref="B50:D50"/>
    <mergeCell ref="B46:D46"/>
    <mergeCell ref="G46:H46"/>
    <mergeCell ref="B47:D47"/>
    <mergeCell ref="G47:H47"/>
    <mergeCell ref="B48:D48"/>
    <mergeCell ref="G48:H48"/>
    <mergeCell ref="B43:D43"/>
    <mergeCell ref="G43:H43"/>
    <mergeCell ref="B44:D44"/>
    <mergeCell ref="G44:H44"/>
    <mergeCell ref="B45:D45"/>
    <mergeCell ref="G45:H45"/>
    <mergeCell ref="B40:D40"/>
    <mergeCell ref="G40:H40"/>
    <mergeCell ref="B41:D41"/>
    <mergeCell ref="G41:H41"/>
    <mergeCell ref="B42:D42"/>
    <mergeCell ref="G42:H42"/>
    <mergeCell ref="I34:I35"/>
    <mergeCell ref="A36:A39"/>
    <mergeCell ref="B36:D36"/>
    <mergeCell ref="G36:H36"/>
    <mergeCell ref="B37:D37"/>
    <mergeCell ref="G37:H37"/>
    <mergeCell ref="B38:D38"/>
    <mergeCell ref="G38:H38"/>
    <mergeCell ref="B39:D39"/>
    <mergeCell ref="G39:H39"/>
    <mergeCell ref="A32:A35"/>
    <mergeCell ref="B32:D32"/>
    <mergeCell ref="G32:H32"/>
    <mergeCell ref="B33:D33"/>
    <mergeCell ref="G33:H33"/>
    <mergeCell ref="B34:D35"/>
    <mergeCell ref="E34:E35"/>
    <mergeCell ref="G34:H35"/>
    <mergeCell ref="B29:D29"/>
    <mergeCell ref="G29:H29"/>
    <mergeCell ref="B30:D30"/>
    <mergeCell ref="G30:H30"/>
    <mergeCell ref="B31:D31"/>
    <mergeCell ref="G31:H31"/>
    <mergeCell ref="E25:E26"/>
    <mergeCell ref="F25:F26"/>
    <mergeCell ref="G25:H26"/>
    <mergeCell ref="I25:I26"/>
    <mergeCell ref="B26:D26"/>
    <mergeCell ref="A27:A31"/>
    <mergeCell ref="B27:D27"/>
    <mergeCell ref="G27:H27"/>
    <mergeCell ref="B28:D28"/>
    <mergeCell ref="G28:H28"/>
    <mergeCell ref="B21:D21"/>
    <mergeCell ref="G21:H21"/>
    <mergeCell ref="A22:A26"/>
    <mergeCell ref="B22:D22"/>
    <mergeCell ref="G22:H22"/>
    <mergeCell ref="B23:D23"/>
    <mergeCell ref="G23:H23"/>
    <mergeCell ref="B24:D24"/>
    <mergeCell ref="G24:H24"/>
    <mergeCell ref="B25:D25"/>
    <mergeCell ref="G17:H17"/>
    <mergeCell ref="B18:D18"/>
    <mergeCell ref="G18:H18"/>
    <mergeCell ref="B19:D19"/>
    <mergeCell ref="G19:H19"/>
    <mergeCell ref="B20:D20"/>
    <mergeCell ref="G20:H20"/>
    <mergeCell ref="A13:A21"/>
    <mergeCell ref="B13:D13"/>
    <mergeCell ref="H13:I13"/>
    <mergeCell ref="B14:D14"/>
    <mergeCell ref="G14:I14"/>
    <mergeCell ref="B15:D15"/>
    <mergeCell ref="G15:H15"/>
    <mergeCell ref="B16:D16"/>
    <mergeCell ref="G16:H16"/>
    <mergeCell ref="B17:D17"/>
    <mergeCell ref="B10:D10"/>
    <mergeCell ref="H10:I10"/>
    <mergeCell ref="B11:D11"/>
    <mergeCell ref="H11:I11"/>
    <mergeCell ref="B12:D12"/>
    <mergeCell ref="H12:I12"/>
    <mergeCell ref="B7:D7"/>
    <mergeCell ref="H7:I7"/>
    <mergeCell ref="B8:D8"/>
    <mergeCell ref="H8:I8"/>
    <mergeCell ref="B9:D9"/>
    <mergeCell ref="H9:I9"/>
    <mergeCell ref="B4:D4"/>
    <mergeCell ref="H4:I4"/>
    <mergeCell ref="B5:D5"/>
    <mergeCell ref="H5:I5"/>
    <mergeCell ref="B6:D6"/>
    <mergeCell ref="H6:I6"/>
  </mergeCells>
  <pageMargins left="0.74791666666666667" right="0.74791666666666667" top="0.98402777777777772" bottom="0.98402777777777772" header="0.51180555555555551" footer="0.51180555555555551"/>
  <pageSetup paperSize="9" scale="80"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31"/>
  <sheetViews>
    <sheetView view="pageBreakPreview" zoomScale="60" zoomScaleNormal="100" workbookViewId="0">
      <selection activeCell="B8" sqref="B8"/>
    </sheetView>
  </sheetViews>
  <sheetFormatPr defaultRowHeight="12.5"/>
  <cols>
    <col min="2" max="2" width="75.26953125" customWidth="1"/>
    <col min="6" max="6" width="24.453125" customWidth="1"/>
  </cols>
  <sheetData>
    <row r="2" spans="1:6" ht="18.5">
      <c r="A2" s="257" t="s">
        <v>276</v>
      </c>
      <c r="B2" s="257"/>
      <c r="C2" s="257"/>
      <c r="D2" s="257"/>
      <c r="E2" s="257"/>
      <c r="F2" s="257"/>
    </row>
    <row r="4" spans="1:6" ht="18.5">
      <c r="A4" s="139" t="s">
        <v>277</v>
      </c>
      <c r="B4" s="140" t="str">
        <f>'GRADE I OBRTNICKI'!B7</f>
        <v>PRIPREMI RADOVI</v>
      </c>
      <c r="F4" s="141"/>
    </row>
    <row r="5" spans="1:6" ht="18.5">
      <c r="A5" s="139" t="s">
        <v>278</v>
      </c>
      <c r="B5" s="140" t="str">
        <f>'GRADE I OBRTNICKI'!B19</f>
        <v>ZEMLJANI RADOVI</v>
      </c>
      <c r="F5" s="141"/>
    </row>
    <row r="6" spans="1:6" ht="18.5">
      <c r="A6" s="139" t="s">
        <v>279</v>
      </c>
      <c r="B6" s="140" t="str">
        <f>'GRADE I OBRTNICKI'!B62</f>
        <v xml:space="preserve">ARMIRAČKI RADOVI </v>
      </c>
      <c r="F6" s="141"/>
    </row>
    <row r="7" spans="1:6" ht="18.5">
      <c r="A7" s="139" t="s">
        <v>280</v>
      </c>
      <c r="B7" s="140" t="str">
        <f>'GRADE I OBRTNICKI'!B74</f>
        <v xml:space="preserve">BETONSKI I ARMIRANOBETONSKI RADOVI </v>
      </c>
      <c r="F7" s="141"/>
    </row>
    <row r="8" spans="1:6" ht="18.5">
      <c r="A8" s="139" t="s">
        <v>281</v>
      </c>
      <c r="B8" s="140" t="str">
        <f>'GRADE I OBRTNICKI'!B121</f>
        <v>ZIDARSKI RADOVI</v>
      </c>
      <c r="F8" s="141"/>
    </row>
    <row r="9" spans="1:6" ht="18.5">
      <c r="A9" s="139" t="s">
        <v>282</v>
      </c>
      <c r="B9" s="140" t="str">
        <f>'GRADE I OBRTNICKI'!B168</f>
        <v xml:space="preserve">TESARSKI RADOVI </v>
      </c>
      <c r="F9" s="141"/>
    </row>
    <row r="10" spans="1:6" ht="18.5">
      <c r="A10" s="139" t="s">
        <v>283</v>
      </c>
      <c r="B10" s="140" t="str">
        <f>'GRADE I OBRTNICKI'!B211</f>
        <v xml:space="preserve">LIMARSKI RADOVI </v>
      </c>
      <c r="F10" s="141"/>
    </row>
    <row r="11" spans="1:6" ht="18.5">
      <c r="A11" s="139" t="s">
        <v>284</v>
      </c>
      <c r="B11" s="140" t="str">
        <f>'GRADE I OBRTNICKI'!B251</f>
        <v xml:space="preserve">KROVOPOKRIVAČKI RADOVI </v>
      </c>
      <c r="F11" s="141"/>
    </row>
    <row r="12" spans="1:6" ht="18.5">
      <c r="A12" s="139" t="s">
        <v>286</v>
      </c>
      <c r="B12" s="140" t="str">
        <f>'GRADE I OBRTNICKI'!B310</f>
        <v>IZOLATERSKI RADOVI</v>
      </c>
      <c r="F12" s="141"/>
    </row>
    <row r="13" spans="1:6" ht="18.5">
      <c r="A13" s="139" t="s">
        <v>287</v>
      </c>
      <c r="B13" s="140" t="str">
        <f>'GRADE I OBRTNICKI'!B339</f>
        <v>KERAMIČARSKI RADOVI</v>
      </c>
      <c r="F13" s="141"/>
    </row>
    <row r="14" spans="1:6" ht="18.5">
      <c r="A14" s="139" t="s">
        <v>288</v>
      </c>
      <c r="B14" s="140" t="str">
        <f>'GRADE I OBRTNICKI'!B360</f>
        <v>SOBOSLIKARSKO LIČILAČKI RADOVI</v>
      </c>
      <c r="F14" s="141"/>
    </row>
    <row r="15" spans="1:6" ht="18.5">
      <c r="A15" s="139" t="s">
        <v>298</v>
      </c>
      <c r="B15" s="140" t="str">
        <f>'GRADE I OBRTNICKI'!B373</f>
        <v>RAZNI RADOVI</v>
      </c>
      <c r="F15" s="141"/>
    </row>
    <row r="16" spans="1:6" ht="18.5">
      <c r="A16" s="139"/>
      <c r="B16" s="140"/>
      <c r="F16" s="141"/>
    </row>
    <row r="17" spans="1:6" ht="20.25" customHeight="1">
      <c r="A17" s="139" t="s">
        <v>289</v>
      </c>
      <c r="B17" s="140" t="s">
        <v>275</v>
      </c>
      <c r="F17" s="141"/>
    </row>
    <row r="18" spans="1:6" ht="18.5">
      <c r="A18" s="139" t="s">
        <v>290</v>
      </c>
      <c r="B18" s="140" t="s">
        <v>285</v>
      </c>
      <c r="F18" s="141"/>
    </row>
    <row r="20" spans="1:6" ht="19.5">
      <c r="A20" s="254" t="s">
        <v>291</v>
      </c>
      <c r="B20" s="255"/>
      <c r="C20" s="255"/>
      <c r="D20" s="255"/>
      <c r="E20" s="256"/>
      <c r="F20" s="142"/>
    </row>
    <row r="23" spans="1:6" ht="17">
      <c r="A23" s="258" t="s">
        <v>291</v>
      </c>
      <c r="B23" s="258"/>
      <c r="C23" s="258"/>
      <c r="D23" s="258"/>
      <c r="E23" s="152"/>
      <c r="F23" s="153"/>
    </row>
    <row r="24" spans="1:6" ht="17">
      <c r="A24" s="259" t="s">
        <v>292</v>
      </c>
      <c r="B24" s="259"/>
      <c r="C24" s="259"/>
      <c r="D24" s="259"/>
      <c r="E24" s="155"/>
      <c r="F24" s="156"/>
    </row>
    <row r="25" spans="1:6" ht="17">
      <c r="A25" s="251" t="s">
        <v>293</v>
      </c>
      <c r="B25" s="251"/>
      <c r="C25" s="251"/>
      <c r="D25" s="251"/>
      <c r="E25" s="154"/>
      <c r="F25" s="154"/>
    </row>
    <row r="26" spans="1:6" ht="15.5">
      <c r="A26" s="143"/>
      <c r="B26" s="143"/>
      <c r="C26" s="144"/>
      <c r="D26" s="143"/>
      <c r="F26" s="145"/>
    </row>
    <row r="27" spans="1:6">
      <c r="A27" s="138"/>
      <c r="C27" s="146"/>
    </row>
    <row r="28" spans="1:6" ht="13">
      <c r="A28" s="138"/>
      <c r="B28" s="147"/>
      <c r="C28" s="148"/>
      <c r="D28" s="252"/>
      <c r="E28" s="252"/>
      <c r="F28" s="252"/>
    </row>
    <row r="29" spans="1:6" ht="13">
      <c r="A29" s="138"/>
      <c r="B29" s="149" t="s">
        <v>294</v>
      </c>
      <c r="C29" s="150" t="s">
        <v>295</v>
      </c>
      <c r="D29" s="253" t="s">
        <v>296</v>
      </c>
      <c r="E29" s="253"/>
      <c r="F29" s="253"/>
    </row>
    <row r="30" spans="1:6">
      <c r="A30" s="138"/>
      <c r="B30" s="74"/>
      <c r="C30" s="151"/>
      <c r="D30" s="151"/>
      <c r="E30" s="151"/>
      <c r="F30" s="151"/>
    </row>
    <row r="31" spans="1:6">
      <c r="A31" s="138"/>
      <c r="B31" s="74"/>
      <c r="C31" s="151"/>
      <c r="D31" s="151"/>
      <c r="E31" s="151"/>
      <c r="F31" s="151"/>
    </row>
  </sheetData>
  <mergeCells count="7">
    <mergeCell ref="A25:D25"/>
    <mergeCell ref="D28:F28"/>
    <mergeCell ref="D29:F29"/>
    <mergeCell ref="A20:E20"/>
    <mergeCell ref="A2:F2"/>
    <mergeCell ref="A23:D23"/>
    <mergeCell ref="A24:D24"/>
  </mergeCells>
  <pageMargins left="0.7" right="0.7" top="0.75" bottom="0.75" header="0.3" footer="0.3"/>
  <pageSetup paperSize="9" scale="64"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4</vt:i4>
      </vt:variant>
      <vt:variant>
        <vt:lpstr>Imenovani rasponi</vt:lpstr>
      </vt:variant>
      <vt:variant>
        <vt:i4>6</vt:i4>
      </vt:variant>
    </vt:vector>
  </HeadingPairs>
  <TitlesOfParts>
    <vt:vector size="10" baseType="lpstr">
      <vt:lpstr>GRADE I OBRTNICKI</vt:lpstr>
      <vt:lpstr>vik</vt:lpstr>
      <vt:lpstr>elektro radovi</vt:lpstr>
      <vt:lpstr>REKAPITULACIJA</vt:lpstr>
      <vt:lpstr>Excel_BuiltIn_Print_Area_1_1</vt:lpstr>
      <vt:lpstr>'GRADE I OBRTNICKI'!Ispis_naslova</vt:lpstr>
      <vt:lpstr>vik!Ispis_naslova</vt:lpstr>
      <vt:lpstr>'elektro radovi'!Podrucje_ispisa</vt:lpstr>
      <vt:lpstr>'GRADE I OBRTNICKI'!Podrucje_ispisa</vt:lpstr>
      <vt:lpstr>vik!Podrucje_ispisa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IVAN_RASIC</dc:creator>
  <cp:lastModifiedBy>Domagoj Pavic</cp:lastModifiedBy>
  <cp:lastPrinted>2018-03-23T13:36:36Z</cp:lastPrinted>
  <dcterms:created xsi:type="dcterms:W3CDTF">2018-03-21T19:30:13Z</dcterms:created>
  <dcterms:modified xsi:type="dcterms:W3CDTF">2018-04-07T08:41:21Z</dcterms:modified>
</cp:coreProperties>
</file>